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17839424-E17E-4D03-9054-EA89EED20F09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 s="1"/>
  <c r="L32" i="4"/>
  <c r="L31" i="4"/>
  <c r="N31" i="4" s="1"/>
  <c r="M31" i="4"/>
  <c r="L20" i="4"/>
  <c r="L19" i="4"/>
  <c r="M19" i="4"/>
  <c r="N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N19" i="17" s="1"/>
  <c r="M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C43" i="16" s="1"/>
  <c r="AB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N19" i="16" s="1"/>
  <c r="M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C31" i="15" s="1"/>
  <c r="AB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 s="1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C43" i="10" s="1"/>
  <c r="AB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 s="1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/>
  <c r="AA20" i="7"/>
  <c r="AA19" i="7"/>
  <c r="AC19" i="7" s="1"/>
  <c r="AB19" i="7"/>
  <c r="L44" i="7"/>
  <c r="L43" i="7"/>
  <c r="M43" i="7"/>
  <c r="N43" i="7"/>
  <c r="L32" i="7"/>
  <c r="L31" i="7"/>
  <c r="M31" i="7"/>
  <c r="N31" i="7"/>
  <c r="L20" i="7"/>
  <c r="L19" i="7"/>
  <c r="M19" i="7"/>
  <c r="N19" i="7"/>
  <c r="AA28" i="16"/>
  <c r="AB28" i="16"/>
  <c r="AA29" i="16"/>
  <c r="AB29" i="16"/>
  <c r="AA30" i="16"/>
  <c r="AB30" i="16"/>
  <c r="AB27" i="16"/>
  <c r="AA27" i="16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R27" i="16" l="1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AR20" i="9" s="1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16" i="10" l="1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<sst xmlns="http://schemas.openxmlformats.org/spreadsheetml/2006/main" count="3300" uniqueCount="40">
  <si>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</si>
  <si>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</si>
  <si>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</si>
  <si>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</si>
  <si>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</si>
  <si>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</si>
  <si>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</si>
  <si>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</si>
  <si>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</si>
  <si>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</si>
  <si>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</si>
  <si>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</si>
  <si>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</si>
  <si>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</si>
  <si>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</si>
  <si>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</si>
  <si>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</si>
  <si>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</si>
  <si>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</si>
  <si>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</si>
  <si>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</si>
  <si>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</si>
  <si>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</si>
  <si>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</si>
  <si>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</si>
  <si>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</si>
  <si>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</si>
  <si>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</si>
  <si>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</si>
  <si>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</si>
  <si>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</si>
  <si>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</si>
  <si>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</si>
  <si>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</si>
  <si>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</si>
  <si>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</si>
  <si>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</si>
  <si>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</si>
  <si>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</si>
  <si>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2017 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</si>
</sst>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</cellXfs>
  <cellStyles count="38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68789169097" xfId="31" xr:uid="{00000000-0005-0000-0000-00000A000000}"/>
    <cellStyle name="style1668789169149" xfId="33" xr:uid="{00000000-0005-0000-0000-00000B000000}"/>
    <cellStyle name="style1668789169267" xfId="35" xr:uid="{00000000-0005-0000-0000-00000C000000}"/>
    <cellStyle name="style1668789169330" xfId="36" xr:uid="{00000000-0005-0000-0000-00000D000000}"/>
    <cellStyle name="style1668789171003" xfId="30" xr:uid="{00000000-0005-0000-0000-00000E000000}"/>
    <cellStyle name="style1668789171046" xfId="37" xr:uid="{00000000-0005-0000-0000-00000F000000}"/>
    <cellStyle name="style1668789171657" xfId="32" xr:uid="{00000000-0005-0000-0000-000010000000}"/>
    <cellStyle name="style1668789171918" xfId="34" xr:uid="{00000000-0005-0000-0000-000011000000}"/>
    <cellStyle name="style1668789172124" xfId="29" xr:uid="{00000000-0005-0000-0000-000012000000}"/>
    <cellStyle name="style1686673179800" xfId="10" xr:uid="{00000000-0005-0000-0000-000013000000}"/>
    <cellStyle name="style1686673179848" xfId="12" xr:uid="{00000000-0005-0000-0000-000014000000}"/>
    <cellStyle name="style1686673179942" xfId="13" xr:uid="{00000000-0005-0000-0000-000015000000}"/>
    <cellStyle name="style1686673179990" xfId="15" xr:uid="{00000000-0005-0000-0000-000016000000}"/>
    <cellStyle name="style1686673180085" xfId="17" xr:uid="{00000000-0005-0000-0000-000017000000}"/>
    <cellStyle name="style1686673180133" xfId="18" xr:uid="{00000000-0005-0000-0000-000018000000}"/>
    <cellStyle name="style1686673181445" xfId="11" xr:uid="{00000000-0005-0000-0000-000019000000}"/>
    <cellStyle name="style1686673181477" xfId="19" xr:uid="{00000000-0005-0000-0000-00001A000000}"/>
    <cellStyle name="style1686673181948" xfId="14" xr:uid="{00000000-0005-0000-0000-00001B000000}"/>
    <cellStyle name="style1686673182075" xfId="16" xr:uid="{00000000-0005-0000-0000-00001C000000}"/>
    <cellStyle name="style1686842780048" xfId="20" xr:uid="{00000000-0005-0000-0000-00001D000000}"/>
    <cellStyle name="style1686842780079" xfId="22" xr:uid="{00000000-0005-0000-0000-00001E000000}"/>
    <cellStyle name="style1686842780161" xfId="23" xr:uid="{00000000-0005-0000-0000-00001F000000}"/>
    <cellStyle name="style1686842780190" xfId="24" xr:uid="{00000000-0005-0000-0000-000020000000}"/>
    <cellStyle name="style1686842780268" xfId="26" xr:uid="{00000000-0005-0000-0000-000021000000}"/>
    <cellStyle name="style1686842780315" xfId="27" xr:uid="{00000000-0005-0000-0000-000022000000}"/>
    <cellStyle name="style1686842781622" xfId="21" xr:uid="{00000000-0005-0000-0000-000023000000}"/>
    <cellStyle name="style1686842781654" xfId="28" xr:uid="{00000000-0005-0000-0000-000024000000}"/>
    <cellStyle name="style1686842782132" xfId="25" xr:uid="{00000000-0005-0000-0000-00002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2086519.9999999998</v>
      </c>
      <c r="C15" s="2"/>
      <c r="D15" s="2">
        <v>6924020</v>
      </c>
      <c r="E15" s="2"/>
      <c r="F15" s="2">
        <v>2260080</v>
      </c>
      <c r="G15" s="2"/>
      <c r="H15" s="2">
        <v>18450830</v>
      </c>
      <c r="I15" s="2"/>
      <c r="J15" s="2">
        <v>0</v>
      </c>
      <c r="K15" s="2"/>
      <c r="L15" s="1">
        <f>B15+D15+F15+H15+J15</f>
        <v>29721450</v>
      </c>
      <c r="M15" s="13">
        <f>C15+E15+G15+I15+K15</f>
        <v>0</v>
      </c>
      <c r="N15" s="14">
        <f>L15+M15</f>
        <v>29721450</v>
      </c>
      <c r="P15" s="3" t="s">
        <v>12</v>
      </c>
      <c r="Q15" s="2">
        <v>959</v>
      </c>
      <c r="R15" s="2">
        <v>0</v>
      </c>
      <c r="S15" s="2">
        <v>1274</v>
      </c>
      <c r="T15" s="2">
        <v>0</v>
      </c>
      <c r="U15" s="2">
        <v>587</v>
      </c>
      <c r="V15" s="2">
        <v>0</v>
      </c>
      <c r="W15" s="2">
        <v>4477</v>
      </c>
      <c r="X15" s="2">
        <v>0</v>
      </c>
      <c r="Y15" s="2">
        <v>504</v>
      </c>
      <c r="Z15" s="2">
        <v>0</v>
      </c>
      <c r="AA15" s="1">
        <f>Q15+S15+U15+W15+Y15</f>
        <v>7801</v>
      </c>
      <c r="AB15" s="13">
        <f>R15+T15+V15+X15+Z15</f>
        <v>0</v>
      </c>
      <c r="AC15" s="14">
        <f>AA15+AB15</f>
        <v>7801</v>
      </c>
      <c r="AE15" s="3" t="s">
        <v>12</v>
      </c>
      <c r="AF15" s="2">
        <f>IFERROR(B15/Q15, "N.A.")</f>
        <v>2175.7247132429611</v>
      </c>
      <c r="AG15" s="2" t="str">
        <f t="shared" ref="AG15:AP19" si="0">IFERROR(C15/R15, "N.A.")</f>
        <v>N.A.</v>
      </c>
      <c r="AH15" s="2">
        <f t="shared" si="0"/>
        <v>5434.8665620094189</v>
      </c>
      <c r="AI15" s="2" t="str">
        <f t="shared" si="0"/>
        <v>N.A.</v>
      </c>
      <c r="AJ15" s="2">
        <f t="shared" si="0"/>
        <v>3850.2214650766609</v>
      </c>
      <c r="AK15" s="2" t="str">
        <f t="shared" si="0"/>
        <v>N.A.</v>
      </c>
      <c r="AL15" s="2">
        <f t="shared" si="0"/>
        <v>4121.2486039758769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3809.9538520702472</v>
      </c>
      <c r="AQ15" s="13" t="str">
        <f t="shared" ref="AQ15" si="1">IFERROR(M15/AB15, "N.A.")</f>
        <v>N.A.</v>
      </c>
      <c r="AR15" s="14">
        <f t="shared" ref="AR15" si="2">IFERROR(N15/AC15, "N.A.")</f>
        <v>3809.9538520702472</v>
      </c>
    </row>
    <row r="16" spans="1:44" ht="15" customHeight="1" thickBot="1" x14ac:dyDescent="0.3">
      <c r="A16" s="3" t="s">
        <v>13</v>
      </c>
      <c r="B16" s="2">
        <v>2171070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2171070</v>
      </c>
      <c r="M16" s="13">
        <f t="shared" ref="M16:M18" si="4">C16+E16+G16+I16+K16</f>
        <v>0</v>
      </c>
      <c r="N16" s="14">
        <f t="shared" ref="N16:N18" si="5">L16+M16</f>
        <v>2171070</v>
      </c>
      <c r="P16" s="3" t="s">
        <v>13</v>
      </c>
      <c r="Q16" s="2">
        <v>738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738</v>
      </c>
      <c r="AB16" s="13">
        <f t="shared" ref="AB16:AB18" si="7">R16+T16+V16+X16+Z16</f>
        <v>0</v>
      </c>
      <c r="AC16" s="14">
        <f t="shared" ref="AC16:AC18" si="8">AA16+AB16</f>
        <v>738</v>
      </c>
      <c r="AE16" s="3" t="s">
        <v>13</v>
      </c>
      <c r="AF16" s="2">
        <f t="shared" ref="AF16:AF19" si="9">IFERROR(B16/Q16, "N.A.")</f>
        <v>2941.8292682926831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2941.8292682926831</v>
      </c>
      <c r="AQ16" s="13" t="str">
        <f t="shared" ref="AQ16:AQ18" si="11">IFERROR(M16/AB16, "N.A.")</f>
        <v>N.A.</v>
      </c>
      <c r="AR16" s="14">
        <f t="shared" ref="AR16:AR18" si="12">IFERROR(N16/AC16, "N.A.")</f>
        <v>2941.8292682926831</v>
      </c>
    </row>
    <row r="17" spans="1:44" ht="15" customHeight="1" thickBot="1" x14ac:dyDescent="0.3">
      <c r="A17" s="3" t="s">
        <v>14</v>
      </c>
      <c r="B17" s="2">
        <v>25009820</v>
      </c>
      <c r="C17" s="2">
        <v>139068636</v>
      </c>
      <c r="D17" s="2">
        <v>13954396</v>
      </c>
      <c r="E17" s="2"/>
      <c r="F17" s="2"/>
      <c r="G17" s="2">
        <v>0</v>
      </c>
      <c r="H17" s="2"/>
      <c r="I17" s="2">
        <v>0</v>
      </c>
      <c r="J17" s="2">
        <v>0</v>
      </c>
      <c r="K17" s="2"/>
      <c r="L17" s="1">
        <f t="shared" si="3"/>
        <v>38964216</v>
      </c>
      <c r="M17" s="13">
        <f t="shared" si="4"/>
        <v>139068636</v>
      </c>
      <c r="N17" s="14">
        <f t="shared" si="5"/>
        <v>178032852</v>
      </c>
      <c r="P17" s="3" t="s">
        <v>14</v>
      </c>
      <c r="Q17" s="2">
        <v>7485</v>
      </c>
      <c r="R17" s="2">
        <v>25826</v>
      </c>
      <c r="S17" s="2">
        <v>1931</v>
      </c>
      <c r="T17" s="2">
        <v>0</v>
      </c>
      <c r="U17" s="2">
        <v>0</v>
      </c>
      <c r="V17" s="2">
        <v>996</v>
      </c>
      <c r="W17" s="2">
        <v>0</v>
      </c>
      <c r="X17" s="2">
        <v>806</v>
      </c>
      <c r="Y17" s="2">
        <v>496</v>
      </c>
      <c r="Z17" s="2">
        <v>0</v>
      </c>
      <c r="AA17" s="1">
        <f t="shared" si="6"/>
        <v>9912</v>
      </c>
      <c r="AB17" s="13">
        <f t="shared" si="7"/>
        <v>27628</v>
      </c>
      <c r="AC17" s="14">
        <f t="shared" si="8"/>
        <v>37540</v>
      </c>
      <c r="AE17" s="3" t="s">
        <v>14</v>
      </c>
      <c r="AF17" s="2">
        <f t="shared" si="9"/>
        <v>3341.325317301269</v>
      </c>
      <c r="AG17" s="2">
        <f t="shared" si="0"/>
        <v>5384.8306357933861</v>
      </c>
      <c r="AH17" s="2">
        <f t="shared" si="0"/>
        <v>7226.5126877265666</v>
      </c>
      <c r="AI17" s="2" t="str">
        <f t="shared" si="0"/>
        <v>N.A.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>
        <f t="shared" si="0"/>
        <v>0</v>
      </c>
      <c r="AN17" s="2">
        <f t="shared" si="0"/>
        <v>0</v>
      </c>
      <c r="AO17" s="2" t="str">
        <f t="shared" si="0"/>
        <v>N.A.</v>
      </c>
      <c r="AP17" s="15">
        <f t="shared" si="10"/>
        <v>3931.0145278450364</v>
      </c>
      <c r="AQ17" s="13">
        <f t="shared" si="11"/>
        <v>5033.6121326190823</v>
      </c>
      <c r="AR17" s="14">
        <f t="shared" si="12"/>
        <v>4742.4840703249865</v>
      </c>
    </row>
    <row r="18" spans="1:44" ht="15" customHeight="1" thickBot="1" x14ac:dyDescent="0.3">
      <c r="A18" s="3" t="s">
        <v>15</v>
      </c>
      <c r="B18" s="2">
        <v>950300</v>
      </c>
      <c r="C18" s="2"/>
      <c r="D18" s="2">
        <v>640700</v>
      </c>
      <c r="E18" s="2"/>
      <c r="F18" s="2"/>
      <c r="G18" s="2"/>
      <c r="H18" s="2">
        <v>320350</v>
      </c>
      <c r="I18" s="2"/>
      <c r="J18" s="2"/>
      <c r="K18" s="2"/>
      <c r="L18" s="1">
        <f t="shared" si="3"/>
        <v>1911350</v>
      </c>
      <c r="M18" s="13">
        <f t="shared" si="4"/>
        <v>0</v>
      </c>
      <c r="N18" s="14">
        <f t="shared" si="5"/>
        <v>1911350</v>
      </c>
      <c r="P18" s="3" t="s">
        <v>15</v>
      </c>
      <c r="Q18" s="2">
        <v>221</v>
      </c>
      <c r="R18" s="2">
        <v>0</v>
      </c>
      <c r="S18" s="2">
        <v>149</v>
      </c>
      <c r="T18" s="2">
        <v>0</v>
      </c>
      <c r="U18" s="2">
        <v>0</v>
      </c>
      <c r="V18" s="2">
        <v>0</v>
      </c>
      <c r="W18" s="2">
        <v>149</v>
      </c>
      <c r="X18" s="2">
        <v>0</v>
      </c>
      <c r="Y18" s="2">
        <v>0</v>
      </c>
      <c r="Z18" s="2">
        <v>0</v>
      </c>
      <c r="AA18" s="1">
        <f t="shared" si="6"/>
        <v>519</v>
      </c>
      <c r="AB18" s="13">
        <f t="shared" si="7"/>
        <v>0</v>
      </c>
      <c r="AC18" s="17">
        <f t="shared" si="8"/>
        <v>519</v>
      </c>
      <c r="AE18" s="3" t="s">
        <v>15</v>
      </c>
      <c r="AF18" s="2">
        <f t="shared" si="9"/>
        <v>4300</v>
      </c>
      <c r="AG18" s="2" t="str">
        <f t="shared" si="0"/>
        <v>N.A.</v>
      </c>
      <c r="AH18" s="2">
        <f t="shared" si="0"/>
        <v>4300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2150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3682.7552986512524</v>
      </c>
      <c r="AQ18" s="13" t="str">
        <f t="shared" si="11"/>
        <v>N.A.</v>
      </c>
      <c r="AR18" s="14">
        <f t="shared" si="12"/>
        <v>3682.7552986512524</v>
      </c>
    </row>
    <row r="19" spans="1:44" ht="15" customHeight="1" thickBot="1" x14ac:dyDescent="0.3">
      <c r="A19" s="4" t="s">
        <v>16</v>
      </c>
      <c r="B19" s="2">
        <v>30217710.000000007</v>
      </c>
      <c r="C19" s="2">
        <v>139068636</v>
      </c>
      <c r="D19" s="2">
        <v>21519116</v>
      </c>
      <c r="E19" s="2"/>
      <c r="F19" s="2">
        <v>2260080</v>
      </c>
      <c r="G19" s="2">
        <v>0</v>
      </c>
      <c r="H19" s="2">
        <v>18771180</v>
      </c>
      <c r="I19" s="2">
        <v>0</v>
      </c>
      <c r="J19" s="2">
        <v>0</v>
      </c>
      <c r="K19" s="2"/>
      <c r="L19" s="1">
        <f t="shared" ref="L19" si="13">B19+D19+F19+H19+J19</f>
        <v>72768086</v>
      </c>
      <c r="M19" s="13">
        <f t="shared" ref="M19" si="14">C19+E19+G19+I19+K19</f>
        <v>139068636</v>
      </c>
      <c r="N19" s="17">
        <f t="shared" ref="N19" si="15">L19+M19</f>
        <v>211836722</v>
      </c>
      <c r="P19" s="4" t="s">
        <v>16</v>
      </c>
      <c r="Q19" s="2">
        <v>9403</v>
      </c>
      <c r="R19" s="2">
        <v>25826</v>
      </c>
      <c r="S19" s="2">
        <v>3354</v>
      </c>
      <c r="T19" s="2">
        <v>0</v>
      </c>
      <c r="U19" s="2">
        <v>587</v>
      </c>
      <c r="V19" s="2">
        <v>996</v>
      </c>
      <c r="W19" s="2">
        <v>4626</v>
      </c>
      <c r="X19" s="2">
        <v>806</v>
      </c>
      <c r="Y19" s="2">
        <v>1000</v>
      </c>
      <c r="Z19" s="2">
        <v>0</v>
      </c>
      <c r="AA19" s="1">
        <f t="shared" ref="AA19" si="16">Q19+S19+U19+W19+Y19</f>
        <v>18970</v>
      </c>
      <c r="AB19" s="13">
        <f t="shared" ref="AB19" si="17">R19+T19+V19+X19+Z19</f>
        <v>27628</v>
      </c>
      <c r="AC19" s="14">
        <f t="shared" ref="AC19" si="18">AA19+AB19</f>
        <v>46598</v>
      </c>
      <c r="AE19" s="4" t="s">
        <v>16</v>
      </c>
      <c r="AF19" s="2">
        <f t="shared" si="9"/>
        <v>3213.6243751994052</v>
      </c>
      <c r="AG19" s="2">
        <f t="shared" si="0"/>
        <v>5384.8306357933861</v>
      </c>
      <c r="AH19" s="2">
        <f t="shared" si="0"/>
        <v>6415.9558735837809</v>
      </c>
      <c r="AI19" s="2" t="str">
        <f t="shared" si="0"/>
        <v>N.A.</v>
      </c>
      <c r="AJ19" s="2">
        <f t="shared" si="0"/>
        <v>3850.2214650766609</v>
      </c>
      <c r="AK19" s="2">
        <f t="shared" si="0"/>
        <v>0</v>
      </c>
      <c r="AL19" s="2">
        <f t="shared" si="0"/>
        <v>4057.7561608300907</v>
      </c>
      <c r="AM19" s="2">
        <f t="shared" si="0"/>
        <v>0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3835.9560358460726</v>
      </c>
      <c r="AQ19" s="13">
        <f t="shared" ref="AQ19" si="20">IFERROR(M19/AB19, "N.A.")</f>
        <v>5033.6121326190823</v>
      </c>
      <c r="AR19" s="14">
        <f t="shared" ref="AR19" si="21">IFERROR(N19/AC19, "N.A.")</f>
        <v>4546.0475127687887</v>
      </c>
    </row>
    <row r="20" spans="1:44" ht="15" customHeight="1" thickBot="1" x14ac:dyDescent="0.3">
      <c r="A20" s="5" t="s">
        <v>0</v>
      </c>
      <c r="B20" s="24">
        <f>B19+C19</f>
        <v>169286346</v>
      </c>
      <c r="C20" s="26"/>
      <c r="D20" s="24">
        <f>D19+E19</f>
        <v>21519116</v>
      </c>
      <c r="E20" s="26"/>
      <c r="F20" s="24">
        <f>F19+G19</f>
        <v>2260080</v>
      </c>
      <c r="G20" s="26"/>
      <c r="H20" s="24">
        <f>H19+I19</f>
        <v>18771180</v>
      </c>
      <c r="I20" s="26"/>
      <c r="J20" s="24">
        <f>J19+K19</f>
        <v>0</v>
      </c>
      <c r="K20" s="26"/>
      <c r="L20" s="24">
        <f>L19+M19</f>
        <v>211836722</v>
      </c>
      <c r="M20" s="25"/>
      <c r="N20" s="18">
        <f>B20+D20+F20+H20+J20</f>
        <v>211836722</v>
      </c>
      <c r="P20" s="5" t="s">
        <v>0</v>
      </c>
      <c r="Q20" s="24">
        <f>Q19+R19</f>
        <v>35229</v>
      </c>
      <c r="R20" s="26"/>
      <c r="S20" s="24">
        <f>S19+T19</f>
        <v>3354</v>
      </c>
      <c r="T20" s="26"/>
      <c r="U20" s="24">
        <f>U19+V19</f>
        <v>1583</v>
      </c>
      <c r="V20" s="26"/>
      <c r="W20" s="24">
        <f>W19+X19</f>
        <v>5432</v>
      </c>
      <c r="X20" s="26"/>
      <c r="Y20" s="24">
        <f>Y19+Z19</f>
        <v>1000</v>
      </c>
      <c r="Z20" s="26"/>
      <c r="AA20" s="24">
        <f>AA19+AB19</f>
        <v>46598</v>
      </c>
      <c r="AB20" s="26"/>
      <c r="AC20" s="19">
        <f>Q20+S20+U20+W20+Y20</f>
        <v>46598</v>
      </c>
      <c r="AE20" s="5" t="s">
        <v>0</v>
      </c>
      <c r="AF20" s="27">
        <f>IFERROR(B20/Q20,"N.A.")</f>
        <v>4805.3122711402539</v>
      </c>
      <c r="AG20" s="28"/>
      <c r="AH20" s="27">
        <f>IFERROR(D20/S20,"N.A.")</f>
        <v>6415.9558735837809</v>
      </c>
      <c r="AI20" s="28"/>
      <c r="AJ20" s="27">
        <f>IFERROR(F20/U20,"N.A.")</f>
        <v>1427.7195198989261</v>
      </c>
      <c r="AK20" s="28"/>
      <c r="AL20" s="27">
        <f>IFERROR(H20/W20,"N.A.")</f>
        <v>3455.6664212076585</v>
      </c>
      <c r="AM20" s="28"/>
      <c r="AN20" s="27">
        <f>IFERROR(J20/Y20,"N.A.")</f>
        <v>0</v>
      </c>
      <c r="AO20" s="28"/>
      <c r="AP20" s="27">
        <f>IFERROR(L20/AA20,"N.A.")</f>
        <v>4546.0475127687887</v>
      </c>
      <c r="AQ20" s="28"/>
      <c r="AR20" s="16">
        <f>IFERROR(N20/AC20, "N.A.")</f>
        <v>4546.0475127687887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1894309.9999999998</v>
      </c>
      <c r="C27" s="2"/>
      <c r="D27" s="2">
        <v>6477019.9999999991</v>
      </c>
      <c r="E27" s="2"/>
      <c r="F27" s="2">
        <v>2260080</v>
      </c>
      <c r="G27" s="2"/>
      <c r="H27" s="2">
        <v>14141550</v>
      </c>
      <c r="I27" s="2"/>
      <c r="J27" s="2">
        <v>0</v>
      </c>
      <c r="K27" s="2"/>
      <c r="L27" s="1">
        <f>B27+D27+F27+H27+J27</f>
        <v>24772960</v>
      </c>
      <c r="M27" s="13">
        <f>C27+E27+G27+I27+K27</f>
        <v>0</v>
      </c>
      <c r="N27" s="14">
        <f>L27+M27</f>
        <v>24772960</v>
      </c>
      <c r="P27" s="3" t="s">
        <v>12</v>
      </c>
      <c r="Q27" s="2">
        <v>589</v>
      </c>
      <c r="R27" s="2">
        <v>0</v>
      </c>
      <c r="S27" s="2">
        <v>1125</v>
      </c>
      <c r="T27" s="2">
        <v>0</v>
      </c>
      <c r="U27" s="2">
        <v>587</v>
      </c>
      <c r="V27" s="2">
        <v>0</v>
      </c>
      <c r="W27" s="2">
        <v>2447</v>
      </c>
      <c r="X27" s="2">
        <v>0</v>
      </c>
      <c r="Y27" s="2">
        <v>355</v>
      </c>
      <c r="Z27" s="2">
        <v>0</v>
      </c>
      <c r="AA27" s="1">
        <f>Q27+S27+U27+W27+Y27</f>
        <v>5103</v>
      </c>
      <c r="AB27" s="13">
        <f>R27+T27+V27+X27+Z27</f>
        <v>0</v>
      </c>
      <c r="AC27" s="14">
        <f>AA27+AB27</f>
        <v>5103</v>
      </c>
      <c r="AE27" s="3" t="s">
        <v>12</v>
      </c>
      <c r="AF27" s="2">
        <f>IFERROR(B27/Q27, "N.A.")</f>
        <v>3216.1460101867569</v>
      </c>
      <c r="AG27" s="2" t="str">
        <f t="shared" ref="AG27:AG31" si="22">IFERROR(C27/R27, "N.A.")</f>
        <v>N.A.</v>
      </c>
      <c r="AH27" s="2">
        <f t="shared" ref="AH27:AH31" si="23">IFERROR(D27/S27, "N.A.")</f>
        <v>5757.3511111111102</v>
      </c>
      <c r="AI27" s="2" t="str">
        <f t="shared" ref="AI27:AI31" si="24">IFERROR(E27/T27, "N.A.")</f>
        <v>N.A.</v>
      </c>
      <c r="AJ27" s="2">
        <f t="shared" ref="AJ27:AJ31" si="25">IFERROR(F27/U27, "N.A.")</f>
        <v>3850.2214650766609</v>
      </c>
      <c r="AK27" s="2" t="str">
        <f t="shared" ref="AK27:AK31" si="26">IFERROR(G27/V27, "N.A.")</f>
        <v>N.A.</v>
      </c>
      <c r="AL27" s="2">
        <f t="shared" ref="AL27:AL31" si="27">IFERROR(H27/W27, "N.A.")</f>
        <v>5779.1377196567228</v>
      </c>
      <c r="AM27" s="2" t="str">
        <f t="shared" ref="AM27:AM31" si="28">IFERROR(I27/X27, "N.A.")</f>
        <v>N.A.</v>
      </c>
      <c r="AN27" s="2">
        <f t="shared" ref="AN27:AN31" si="29">IFERROR(J27/Y27, "N.A.")</f>
        <v>0</v>
      </c>
      <c r="AO27" s="2" t="str">
        <f t="shared" ref="AO27:AO31" si="30">IFERROR(K27/Z27, "N.A.")</f>
        <v>N.A.</v>
      </c>
      <c r="AP27" s="15">
        <f t="shared" ref="AP27:AP30" si="31">IFERROR(L27/AA27, "N.A.")</f>
        <v>4854.5874975504603</v>
      </c>
      <c r="AQ27" s="13" t="str">
        <f t="shared" ref="AQ27:AQ30" si="32">IFERROR(M27/AB27, "N.A.")</f>
        <v>N.A.</v>
      </c>
      <c r="AR27" s="14">
        <f t="shared" ref="AR27:AR30" si="33">IFERROR(N27/AC27, "N.A.")</f>
        <v>4854.5874975504603</v>
      </c>
    </row>
    <row r="28" spans="1:44" ht="15" customHeight="1" thickBot="1" x14ac:dyDescent="0.3">
      <c r="A28" s="3" t="s">
        <v>13</v>
      </c>
      <c r="B28" s="2">
        <v>801090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801090</v>
      </c>
      <c r="M28" s="13">
        <f t="shared" ref="M28:M30" si="35">C28+E28+G28+I28+K28</f>
        <v>0</v>
      </c>
      <c r="N28" s="14">
        <f t="shared" ref="N28:N30" si="36">L28+M28</f>
        <v>801090</v>
      </c>
      <c r="P28" s="3" t="s">
        <v>13</v>
      </c>
      <c r="Q28" s="2">
        <v>207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207</v>
      </c>
      <c r="AB28" s="13">
        <f t="shared" ref="AB28:AB30" si="38">R28+T28+V28+X28+Z28</f>
        <v>0</v>
      </c>
      <c r="AC28" s="14">
        <f t="shared" ref="AC28:AC30" si="39">AA28+AB28</f>
        <v>207</v>
      </c>
      <c r="AE28" s="3" t="s">
        <v>13</v>
      </c>
      <c r="AF28" s="2">
        <f t="shared" ref="AF28:AF31" si="40">IFERROR(B28/Q28, "N.A.")</f>
        <v>3870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3870</v>
      </c>
      <c r="AQ28" s="13" t="str">
        <f t="shared" si="32"/>
        <v>N.A.</v>
      </c>
      <c r="AR28" s="14">
        <f t="shared" si="33"/>
        <v>3870</v>
      </c>
    </row>
    <row r="29" spans="1:44" ht="15" customHeight="1" thickBot="1" x14ac:dyDescent="0.3">
      <c r="A29" s="3" t="s">
        <v>14</v>
      </c>
      <c r="B29" s="2">
        <v>11644490.000000002</v>
      </c>
      <c r="C29" s="2">
        <v>101953236.00000001</v>
      </c>
      <c r="D29" s="2">
        <v>10801636</v>
      </c>
      <c r="E29" s="2"/>
      <c r="F29" s="2"/>
      <c r="G29" s="2">
        <v>0</v>
      </c>
      <c r="H29" s="2"/>
      <c r="I29" s="2">
        <v>0</v>
      </c>
      <c r="J29" s="2"/>
      <c r="K29" s="2"/>
      <c r="L29" s="1">
        <f t="shared" si="34"/>
        <v>22446126</v>
      </c>
      <c r="M29" s="13">
        <f t="shared" si="35"/>
        <v>101953236.00000001</v>
      </c>
      <c r="N29" s="14">
        <f t="shared" si="36"/>
        <v>124399362.00000001</v>
      </c>
      <c r="P29" s="3" t="s">
        <v>14</v>
      </c>
      <c r="Q29" s="2">
        <v>3287</v>
      </c>
      <c r="R29" s="2">
        <v>16743</v>
      </c>
      <c r="S29" s="2">
        <v>1398</v>
      </c>
      <c r="T29" s="2">
        <v>0</v>
      </c>
      <c r="U29" s="2">
        <v>0</v>
      </c>
      <c r="V29" s="2">
        <v>719</v>
      </c>
      <c r="W29" s="2">
        <v>0</v>
      </c>
      <c r="X29" s="2">
        <v>219</v>
      </c>
      <c r="Y29" s="2">
        <v>0</v>
      </c>
      <c r="Z29" s="2">
        <v>0</v>
      </c>
      <c r="AA29" s="1">
        <f t="shared" si="37"/>
        <v>4685</v>
      </c>
      <c r="AB29" s="13">
        <f t="shared" si="38"/>
        <v>17681</v>
      </c>
      <c r="AC29" s="14">
        <f t="shared" si="39"/>
        <v>22366</v>
      </c>
      <c r="AE29" s="3" t="s">
        <v>14</v>
      </c>
      <c r="AF29" s="2">
        <f t="shared" si="40"/>
        <v>3542.5889869181628</v>
      </c>
      <c r="AG29" s="2">
        <f t="shared" si="22"/>
        <v>6089.3051424475907</v>
      </c>
      <c r="AH29" s="2">
        <f t="shared" si="23"/>
        <v>7726.4921316165955</v>
      </c>
      <c r="AI29" s="2" t="str">
        <f t="shared" si="24"/>
        <v>N.A.</v>
      </c>
      <c r="AJ29" s="2" t="str">
        <f t="shared" si="25"/>
        <v>N.A.</v>
      </c>
      <c r="AK29" s="2">
        <f t="shared" si="26"/>
        <v>0</v>
      </c>
      <c r="AL29" s="2" t="str">
        <f t="shared" si="27"/>
        <v>N.A.</v>
      </c>
      <c r="AM29" s="2">
        <f t="shared" si="28"/>
        <v>0</v>
      </c>
      <c r="AN29" s="2" t="str">
        <f t="shared" si="29"/>
        <v>N.A.</v>
      </c>
      <c r="AO29" s="2" t="str">
        <f t="shared" si="30"/>
        <v>N.A.</v>
      </c>
      <c r="AP29" s="15">
        <f t="shared" si="31"/>
        <v>4791.0621131270009</v>
      </c>
      <c r="AQ29" s="13">
        <f t="shared" si="32"/>
        <v>5766.259600701319</v>
      </c>
      <c r="AR29" s="14">
        <f t="shared" si="33"/>
        <v>5561.9852454618622</v>
      </c>
    </row>
    <row r="30" spans="1:44" ht="15" customHeight="1" thickBot="1" x14ac:dyDescent="0.3">
      <c r="A30" s="3" t="s">
        <v>15</v>
      </c>
      <c r="B30" s="2">
        <v>950300</v>
      </c>
      <c r="C30" s="2"/>
      <c r="D30" s="2">
        <v>640700</v>
      </c>
      <c r="E30" s="2"/>
      <c r="F30" s="2"/>
      <c r="G30" s="2"/>
      <c r="H30" s="2">
        <v>320350</v>
      </c>
      <c r="I30" s="2"/>
      <c r="J30" s="2"/>
      <c r="K30" s="2"/>
      <c r="L30" s="1">
        <f t="shared" si="34"/>
        <v>1911350</v>
      </c>
      <c r="M30" s="13">
        <f t="shared" si="35"/>
        <v>0</v>
      </c>
      <c r="N30" s="14">
        <f t="shared" si="36"/>
        <v>1911350</v>
      </c>
      <c r="P30" s="3" t="s">
        <v>15</v>
      </c>
      <c r="Q30" s="2">
        <v>221</v>
      </c>
      <c r="R30" s="2">
        <v>0</v>
      </c>
      <c r="S30" s="2">
        <v>149</v>
      </c>
      <c r="T30" s="2">
        <v>0</v>
      </c>
      <c r="U30" s="2">
        <v>0</v>
      </c>
      <c r="V30" s="2">
        <v>0</v>
      </c>
      <c r="W30" s="2">
        <v>149</v>
      </c>
      <c r="X30" s="2">
        <v>0</v>
      </c>
      <c r="Y30" s="2">
        <v>0</v>
      </c>
      <c r="Z30" s="2">
        <v>0</v>
      </c>
      <c r="AA30" s="1">
        <f t="shared" si="37"/>
        <v>519</v>
      </c>
      <c r="AB30" s="13">
        <f t="shared" si="38"/>
        <v>0</v>
      </c>
      <c r="AC30" s="17">
        <f t="shared" si="39"/>
        <v>519</v>
      </c>
      <c r="AE30" s="3" t="s">
        <v>15</v>
      </c>
      <c r="AF30" s="2">
        <f t="shared" si="40"/>
        <v>4300</v>
      </c>
      <c r="AG30" s="2" t="str">
        <f t="shared" si="22"/>
        <v>N.A.</v>
      </c>
      <c r="AH30" s="2">
        <f t="shared" si="23"/>
        <v>4300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>
        <f t="shared" si="27"/>
        <v>2150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3682.7552986512524</v>
      </c>
      <c r="AQ30" s="13" t="str">
        <f t="shared" si="32"/>
        <v>N.A.</v>
      </c>
      <c r="AR30" s="14">
        <f t="shared" si="33"/>
        <v>3682.7552986512524</v>
      </c>
    </row>
    <row r="31" spans="1:44" ht="15" customHeight="1" thickBot="1" x14ac:dyDescent="0.3">
      <c r="A31" s="4" t="s">
        <v>16</v>
      </c>
      <c r="B31" s="2">
        <v>15290190</v>
      </c>
      <c r="C31" s="2">
        <v>101953236.00000001</v>
      </c>
      <c r="D31" s="2">
        <v>17919356</v>
      </c>
      <c r="E31" s="2"/>
      <c r="F31" s="2">
        <v>2260080</v>
      </c>
      <c r="G31" s="2">
        <v>0</v>
      </c>
      <c r="H31" s="2">
        <v>14461900.000000002</v>
      </c>
      <c r="I31" s="2">
        <v>0</v>
      </c>
      <c r="J31" s="2">
        <v>0</v>
      </c>
      <c r="K31" s="2"/>
      <c r="L31" s="1">
        <f t="shared" ref="L31" si="41">B31+D31+F31+H31+J31</f>
        <v>49931526</v>
      </c>
      <c r="M31" s="13">
        <f t="shared" ref="M31" si="42">C31+E31+G31+I31+K31</f>
        <v>101953236.00000001</v>
      </c>
      <c r="N31" s="17">
        <f t="shared" ref="N31" si="43">L31+M31</f>
        <v>151884762</v>
      </c>
      <c r="P31" s="4" t="s">
        <v>16</v>
      </c>
      <c r="Q31" s="2">
        <v>4304</v>
      </c>
      <c r="R31" s="2">
        <v>16743</v>
      </c>
      <c r="S31" s="2">
        <v>2672</v>
      </c>
      <c r="T31" s="2">
        <v>0</v>
      </c>
      <c r="U31" s="2">
        <v>587</v>
      </c>
      <c r="V31" s="2">
        <v>719</v>
      </c>
      <c r="W31" s="2">
        <v>2596</v>
      </c>
      <c r="X31" s="2">
        <v>219</v>
      </c>
      <c r="Y31" s="2">
        <v>355</v>
      </c>
      <c r="Z31" s="2">
        <v>0</v>
      </c>
      <c r="AA31" s="1">
        <f t="shared" ref="AA31" si="44">Q31+S31+U31+W31+Y31</f>
        <v>10514</v>
      </c>
      <c r="AB31" s="13">
        <f t="shared" ref="AB31" si="45">R31+T31+V31+X31+Z31</f>
        <v>17681</v>
      </c>
      <c r="AC31" s="14">
        <f t="shared" ref="AC31" si="46">AA31+AB31</f>
        <v>28195</v>
      </c>
      <c r="AE31" s="4" t="s">
        <v>16</v>
      </c>
      <c r="AF31" s="2">
        <f t="shared" si="40"/>
        <v>3552.5534386617101</v>
      </c>
      <c r="AG31" s="2">
        <f t="shared" si="22"/>
        <v>6089.3051424475907</v>
      </c>
      <c r="AH31" s="2">
        <f t="shared" si="23"/>
        <v>6706.3458083832338</v>
      </c>
      <c r="AI31" s="2" t="str">
        <f t="shared" si="24"/>
        <v>N.A.</v>
      </c>
      <c r="AJ31" s="2">
        <f t="shared" si="25"/>
        <v>3850.2214650766609</v>
      </c>
      <c r="AK31" s="2">
        <f t="shared" si="26"/>
        <v>0</v>
      </c>
      <c r="AL31" s="2">
        <f t="shared" si="27"/>
        <v>5570.8397534668729</v>
      </c>
      <c r="AM31" s="2">
        <f t="shared" si="28"/>
        <v>0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4749.0513600913064</v>
      </c>
      <c r="AQ31" s="13">
        <f t="shared" ref="AQ31" si="48">IFERROR(M31/AB31, "N.A.")</f>
        <v>5766.259600701319</v>
      </c>
      <c r="AR31" s="14">
        <f t="shared" ref="AR31" si="49">IFERROR(N31/AC31, "N.A.")</f>
        <v>5386.9395992197196</v>
      </c>
    </row>
    <row r="32" spans="1:44" ht="15" customHeight="1" thickBot="1" x14ac:dyDescent="0.3">
      <c r="A32" s="5" t="s">
        <v>0</v>
      </c>
      <c r="B32" s="24">
        <f>B31+C31</f>
        <v>117243426.00000001</v>
      </c>
      <c r="C32" s="26"/>
      <c r="D32" s="24">
        <f>D31+E31</f>
        <v>17919356</v>
      </c>
      <c r="E32" s="26"/>
      <c r="F32" s="24">
        <f>F31+G31</f>
        <v>2260080</v>
      </c>
      <c r="G32" s="26"/>
      <c r="H32" s="24">
        <f>H31+I31</f>
        <v>14461900.000000002</v>
      </c>
      <c r="I32" s="26"/>
      <c r="J32" s="24">
        <f>J31+K31</f>
        <v>0</v>
      </c>
      <c r="K32" s="26"/>
      <c r="L32" s="24">
        <f>L31+M31</f>
        <v>151884762</v>
      </c>
      <c r="M32" s="25"/>
      <c r="N32" s="18">
        <f>B32+D32+F32+H32+J32</f>
        <v>151884762</v>
      </c>
      <c r="P32" s="5" t="s">
        <v>0</v>
      </c>
      <c r="Q32" s="24">
        <f>Q31+R31</f>
        <v>21047</v>
      </c>
      <c r="R32" s="26"/>
      <c r="S32" s="24">
        <f>S31+T31</f>
        <v>2672</v>
      </c>
      <c r="T32" s="26"/>
      <c r="U32" s="24">
        <f>U31+V31</f>
        <v>1306</v>
      </c>
      <c r="V32" s="26"/>
      <c r="W32" s="24">
        <f>W31+X31</f>
        <v>2815</v>
      </c>
      <c r="X32" s="26"/>
      <c r="Y32" s="24">
        <f>Y31+Z31</f>
        <v>355</v>
      </c>
      <c r="Z32" s="26"/>
      <c r="AA32" s="24">
        <f>AA31+AB31</f>
        <v>28195</v>
      </c>
      <c r="AB32" s="26"/>
      <c r="AC32" s="19">
        <f>Q32+S32+U32+W32+Y32</f>
        <v>28195</v>
      </c>
      <c r="AE32" s="5" t="s">
        <v>0</v>
      </c>
      <c r="AF32" s="27">
        <f>IFERROR(B32/Q32,"N.A.")</f>
        <v>5570.5528578894864</v>
      </c>
      <c r="AG32" s="28"/>
      <c r="AH32" s="27">
        <f>IFERROR(D32/S32,"N.A.")</f>
        <v>6706.3458083832338</v>
      </c>
      <c r="AI32" s="28"/>
      <c r="AJ32" s="27">
        <f>IFERROR(F32/U32,"N.A.")</f>
        <v>1730.5359877488515</v>
      </c>
      <c r="AK32" s="28"/>
      <c r="AL32" s="27">
        <f>IFERROR(H32/W32,"N.A.")</f>
        <v>5137.4422735346361</v>
      </c>
      <c r="AM32" s="28"/>
      <c r="AN32" s="27">
        <f>IFERROR(J32/Y32,"N.A.")</f>
        <v>0</v>
      </c>
      <c r="AO32" s="28"/>
      <c r="AP32" s="27">
        <f>IFERROR(L32/AA32,"N.A.")</f>
        <v>5386.9395992197196</v>
      </c>
      <c r="AQ32" s="28"/>
      <c r="AR32" s="16">
        <f>IFERROR(N32/AC32, "N.A.")</f>
        <v>5386.9395992197196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192210</v>
      </c>
      <c r="C39" s="2"/>
      <c r="D39" s="2">
        <v>447000</v>
      </c>
      <c r="E39" s="2"/>
      <c r="F39" s="2"/>
      <c r="G39" s="2"/>
      <c r="H39" s="2">
        <v>4309279.9999999991</v>
      </c>
      <c r="I39" s="2"/>
      <c r="J39" s="2">
        <v>0</v>
      </c>
      <c r="K39" s="2"/>
      <c r="L39" s="1">
        <f>B39+D39+F39+H39+J39</f>
        <v>4948489.9999999991</v>
      </c>
      <c r="M39" s="13">
        <f>C39+E39+G39+I39+K39</f>
        <v>0</v>
      </c>
      <c r="N39" s="14">
        <f>L39+M39</f>
        <v>4948489.9999999991</v>
      </c>
      <c r="P39" s="3" t="s">
        <v>12</v>
      </c>
      <c r="Q39" s="2">
        <v>370</v>
      </c>
      <c r="R39" s="2">
        <v>0</v>
      </c>
      <c r="S39" s="2">
        <v>149</v>
      </c>
      <c r="T39" s="2">
        <v>0</v>
      </c>
      <c r="U39" s="2">
        <v>0</v>
      </c>
      <c r="V39" s="2">
        <v>0</v>
      </c>
      <c r="W39" s="2">
        <v>2030</v>
      </c>
      <c r="X39" s="2">
        <v>0</v>
      </c>
      <c r="Y39" s="2">
        <v>149</v>
      </c>
      <c r="Z39" s="2">
        <v>0</v>
      </c>
      <c r="AA39" s="1">
        <f>Q39+S39+U39+W39+Y39</f>
        <v>2698</v>
      </c>
      <c r="AB39" s="13">
        <f>R39+T39+V39+X39+Z39</f>
        <v>0</v>
      </c>
      <c r="AC39" s="14">
        <f>AA39+AB39</f>
        <v>2698</v>
      </c>
      <c r="AE39" s="3" t="s">
        <v>12</v>
      </c>
      <c r="AF39" s="2">
        <f>IFERROR(B39/Q39, "N.A.")</f>
        <v>519.48648648648646</v>
      </c>
      <c r="AG39" s="2" t="str">
        <f t="shared" ref="AG39:AG43" si="50">IFERROR(C39/R39, "N.A.")</f>
        <v>N.A.</v>
      </c>
      <c r="AH39" s="2">
        <f t="shared" ref="AH39:AH43" si="51">IFERROR(D39/S39, "N.A.")</f>
        <v>3000</v>
      </c>
      <c r="AI39" s="2" t="str">
        <f t="shared" ref="AI39:AI43" si="52">IFERROR(E39/T39, "N.A.")</f>
        <v>N.A.</v>
      </c>
      <c r="AJ39" s="2" t="str">
        <f t="shared" ref="AJ39:AJ43" si="53">IFERROR(F39/U39, "N.A.")</f>
        <v>N.A.</v>
      </c>
      <c r="AK39" s="2" t="str">
        <f t="shared" ref="AK39:AK43" si="54">IFERROR(G39/V39, "N.A.")</f>
        <v>N.A.</v>
      </c>
      <c r="AL39" s="2">
        <f t="shared" ref="AL39:AL43" si="55">IFERROR(H39/W39, "N.A.")</f>
        <v>2122.7980295566499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1834.1326908821345</v>
      </c>
      <c r="AQ39" s="13" t="str">
        <f t="shared" ref="AQ39:AQ42" si="60">IFERROR(M39/AB39, "N.A.")</f>
        <v>N.A.</v>
      </c>
      <c r="AR39" s="14">
        <f t="shared" ref="AR39:AR42" si="61">IFERROR(N39/AC39, "N.A.")</f>
        <v>1834.1326908821345</v>
      </c>
    </row>
    <row r="40" spans="1:44" ht="15" customHeight="1" thickBot="1" x14ac:dyDescent="0.3">
      <c r="A40" s="3" t="s">
        <v>13</v>
      </c>
      <c r="B40" s="2">
        <v>1369980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1369980</v>
      </c>
      <c r="M40" s="13">
        <f t="shared" ref="M40:M42" si="63">C40+E40+G40+I40+K40</f>
        <v>0</v>
      </c>
      <c r="N40" s="14">
        <f t="shared" ref="N40:N42" si="64">L40+M40</f>
        <v>1369980</v>
      </c>
      <c r="P40" s="3" t="s">
        <v>13</v>
      </c>
      <c r="Q40" s="2">
        <v>531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531</v>
      </c>
      <c r="AB40" s="13">
        <f t="shared" ref="AB40:AB42" si="66">R40+T40+V40+X40+Z40</f>
        <v>0</v>
      </c>
      <c r="AC40" s="14">
        <f t="shared" ref="AC40:AC42" si="67">AA40+AB40</f>
        <v>531</v>
      </c>
      <c r="AE40" s="3" t="s">
        <v>13</v>
      </c>
      <c r="AF40" s="2">
        <f t="shared" ref="AF40:AF43" si="68">IFERROR(B40/Q40, "N.A.")</f>
        <v>2580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2580</v>
      </c>
      <c r="AQ40" s="13" t="str">
        <f t="shared" si="60"/>
        <v>N.A.</v>
      </c>
      <c r="AR40" s="14">
        <f t="shared" si="61"/>
        <v>2580</v>
      </c>
    </row>
    <row r="41" spans="1:44" ht="15" customHeight="1" thickBot="1" x14ac:dyDescent="0.3">
      <c r="A41" s="3" t="s">
        <v>14</v>
      </c>
      <c r="B41" s="2">
        <v>13365330</v>
      </c>
      <c r="C41" s="2">
        <v>37115400.000000007</v>
      </c>
      <c r="D41" s="2">
        <v>3152760</v>
      </c>
      <c r="E41" s="2"/>
      <c r="F41" s="2"/>
      <c r="G41" s="2">
        <v>0</v>
      </c>
      <c r="H41" s="2"/>
      <c r="I41" s="2">
        <v>0</v>
      </c>
      <c r="J41" s="2">
        <v>0</v>
      </c>
      <c r="K41" s="2"/>
      <c r="L41" s="1">
        <f t="shared" si="62"/>
        <v>16518090</v>
      </c>
      <c r="M41" s="13">
        <f t="shared" si="63"/>
        <v>37115400.000000007</v>
      </c>
      <c r="N41" s="14">
        <f t="shared" si="64"/>
        <v>53633490.000000007</v>
      </c>
      <c r="P41" s="3" t="s">
        <v>14</v>
      </c>
      <c r="Q41" s="2">
        <v>4198</v>
      </c>
      <c r="R41" s="2">
        <v>9083</v>
      </c>
      <c r="S41" s="2">
        <v>533</v>
      </c>
      <c r="T41" s="2">
        <v>0</v>
      </c>
      <c r="U41" s="2">
        <v>0</v>
      </c>
      <c r="V41" s="2">
        <v>277</v>
      </c>
      <c r="W41" s="2">
        <v>0</v>
      </c>
      <c r="X41" s="2">
        <v>587</v>
      </c>
      <c r="Y41" s="2">
        <v>496</v>
      </c>
      <c r="Z41" s="2">
        <v>0</v>
      </c>
      <c r="AA41" s="1">
        <f t="shared" si="65"/>
        <v>5227</v>
      </c>
      <c r="AB41" s="13">
        <f t="shared" si="66"/>
        <v>9947</v>
      </c>
      <c r="AC41" s="14">
        <f t="shared" si="67"/>
        <v>15174</v>
      </c>
      <c r="AE41" s="3" t="s">
        <v>14</v>
      </c>
      <c r="AF41" s="2">
        <f t="shared" si="68"/>
        <v>3183.737494044783</v>
      </c>
      <c r="AG41" s="2">
        <f t="shared" si="50"/>
        <v>4086.2490366618968</v>
      </c>
      <c r="AH41" s="2">
        <f t="shared" si="51"/>
        <v>5915.1219512195121</v>
      </c>
      <c r="AI41" s="2" t="str">
        <f t="shared" si="52"/>
        <v>N.A.</v>
      </c>
      <c r="AJ41" s="2" t="str">
        <f t="shared" si="53"/>
        <v>N.A.</v>
      </c>
      <c r="AK41" s="2">
        <f t="shared" si="54"/>
        <v>0</v>
      </c>
      <c r="AL41" s="2" t="str">
        <f t="shared" si="55"/>
        <v>N.A.</v>
      </c>
      <c r="AM41" s="2">
        <f t="shared" si="56"/>
        <v>0</v>
      </c>
      <c r="AN41" s="2">
        <f t="shared" si="57"/>
        <v>0</v>
      </c>
      <c r="AO41" s="2" t="str">
        <f t="shared" si="58"/>
        <v>N.A.</v>
      </c>
      <c r="AP41" s="15">
        <f t="shared" si="59"/>
        <v>3160.1473120336714</v>
      </c>
      <c r="AQ41" s="13">
        <f t="shared" si="60"/>
        <v>3731.3159746657293</v>
      </c>
      <c r="AR41" s="14">
        <f t="shared" si="61"/>
        <v>3534.5650454725192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14927520.000000002</v>
      </c>
      <c r="C43" s="2">
        <v>37115400.000000007</v>
      </c>
      <c r="D43" s="2">
        <v>3599760</v>
      </c>
      <c r="E43" s="2"/>
      <c r="F43" s="2"/>
      <c r="G43" s="2">
        <v>0</v>
      </c>
      <c r="H43" s="2">
        <v>4309279.9999999991</v>
      </c>
      <c r="I43" s="2">
        <v>0</v>
      </c>
      <c r="J43" s="2">
        <v>0</v>
      </c>
      <c r="K43" s="2"/>
      <c r="L43" s="1">
        <f t="shared" ref="L43" si="69">B43+D43+F43+H43+J43</f>
        <v>22836560</v>
      </c>
      <c r="M43" s="13">
        <f t="shared" ref="M43" si="70">C43+E43+G43+I43+K43</f>
        <v>37115400.000000007</v>
      </c>
      <c r="N43" s="17">
        <f t="shared" ref="N43" si="71">L43+M43</f>
        <v>59951960.000000007</v>
      </c>
      <c r="P43" s="4" t="s">
        <v>16</v>
      </c>
      <c r="Q43" s="2">
        <v>5099</v>
      </c>
      <c r="R43" s="2">
        <v>9083</v>
      </c>
      <c r="S43" s="2">
        <v>682</v>
      </c>
      <c r="T43" s="2">
        <v>0</v>
      </c>
      <c r="U43" s="2">
        <v>0</v>
      </c>
      <c r="V43" s="2">
        <v>277</v>
      </c>
      <c r="W43" s="2">
        <v>2030</v>
      </c>
      <c r="X43" s="2">
        <v>587</v>
      </c>
      <c r="Y43" s="2">
        <v>645</v>
      </c>
      <c r="Z43" s="2">
        <v>0</v>
      </c>
      <c r="AA43" s="1">
        <f t="shared" ref="AA43" si="72">Q43+S43+U43+W43+Y43</f>
        <v>8456</v>
      </c>
      <c r="AB43" s="13">
        <f t="shared" ref="AB43" si="73">R43+T43+V43+X43+Z43</f>
        <v>9947</v>
      </c>
      <c r="AC43" s="17">
        <f t="shared" ref="AC43" si="74">AA43+AB43</f>
        <v>18403</v>
      </c>
      <c r="AE43" s="4" t="s">
        <v>16</v>
      </c>
      <c r="AF43" s="2">
        <f t="shared" si="68"/>
        <v>2927.5387330849189</v>
      </c>
      <c r="AG43" s="2">
        <f t="shared" si="50"/>
        <v>4086.2490366618968</v>
      </c>
      <c r="AH43" s="2">
        <f t="shared" si="51"/>
        <v>5278.2404692082109</v>
      </c>
      <c r="AI43" s="2" t="str">
        <f t="shared" si="52"/>
        <v>N.A.</v>
      </c>
      <c r="AJ43" s="2" t="str">
        <f t="shared" si="53"/>
        <v>N.A.</v>
      </c>
      <c r="AK43" s="2">
        <f t="shared" si="54"/>
        <v>0</v>
      </c>
      <c r="AL43" s="2">
        <f t="shared" si="55"/>
        <v>2122.7980295566499</v>
      </c>
      <c r="AM43" s="2">
        <f t="shared" si="56"/>
        <v>0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2700.6338694418164</v>
      </c>
      <c r="AQ43" s="13">
        <f t="shared" ref="AQ43" si="76">IFERROR(M43/AB43, "N.A.")</f>
        <v>3731.3159746657293</v>
      </c>
      <c r="AR43" s="14">
        <f t="shared" ref="AR43" si="77">IFERROR(N43/AC43, "N.A.")</f>
        <v>3257.7275444221054</v>
      </c>
    </row>
    <row r="44" spans="1:44" ht="15" customHeight="1" thickBot="1" x14ac:dyDescent="0.3">
      <c r="A44" s="5" t="s">
        <v>0</v>
      </c>
      <c r="B44" s="24">
        <f>B43+C43</f>
        <v>52042920.000000007</v>
      </c>
      <c r="C44" s="26"/>
      <c r="D44" s="24">
        <f>D43+E43</f>
        <v>3599760</v>
      </c>
      <c r="E44" s="26"/>
      <c r="F44" s="24">
        <f>F43+G43</f>
        <v>0</v>
      </c>
      <c r="G44" s="26"/>
      <c r="H44" s="24">
        <f>H43+I43</f>
        <v>4309279.9999999991</v>
      </c>
      <c r="I44" s="26"/>
      <c r="J44" s="24">
        <f>J43+K43</f>
        <v>0</v>
      </c>
      <c r="K44" s="26"/>
      <c r="L44" s="24">
        <f>L43+M43</f>
        <v>59951960.000000007</v>
      </c>
      <c r="M44" s="25"/>
      <c r="N44" s="18">
        <f>B44+D44+F44+H44+J44</f>
        <v>59951960.000000007</v>
      </c>
      <c r="P44" s="5" t="s">
        <v>0</v>
      </c>
      <c r="Q44" s="24">
        <f>Q43+R43</f>
        <v>14182</v>
      </c>
      <c r="R44" s="26"/>
      <c r="S44" s="24">
        <f>S43+T43</f>
        <v>682</v>
      </c>
      <c r="T44" s="26"/>
      <c r="U44" s="24">
        <f>U43+V43</f>
        <v>277</v>
      </c>
      <c r="V44" s="26"/>
      <c r="W44" s="24">
        <f>W43+X43</f>
        <v>2617</v>
      </c>
      <c r="X44" s="26"/>
      <c r="Y44" s="24">
        <f>Y43+Z43</f>
        <v>645</v>
      </c>
      <c r="Z44" s="26"/>
      <c r="AA44" s="24">
        <f>AA43+AB43</f>
        <v>18403</v>
      </c>
      <c r="AB44" s="25"/>
      <c r="AC44" s="18">
        <f>Q44+S44+U44+W44+Y44</f>
        <v>18403</v>
      </c>
      <c r="AE44" s="5" t="s">
        <v>0</v>
      </c>
      <c r="AF44" s="27">
        <f>IFERROR(B44/Q44,"N.A.")</f>
        <v>3669.6460301791008</v>
      </c>
      <c r="AG44" s="28"/>
      <c r="AH44" s="27">
        <f>IFERROR(D44/S44,"N.A.")</f>
        <v>5278.2404692082109</v>
      </c>
      <c r="AI44" s="28"/>
      <c r="AJ44" s="27">
        <f>IFERROR(F44/U44,"N.A.")</f>
        <v>0</v>
      </c>
      <c r="AK44" s="28"/>
      <c r="AL44" s="27">
        <f>IFERROR(H44/W44,"N.A.")</f>
        <v>1646.64883454337</v>
      </c>
      <c r="AM44" s="28"/>
      <c r="AN44" s="27">
        <f>IFERROR(J44/Y44,"N.A.")</f>
        <v>0</v>
      </c>
      <c r="AO44" s="28"/>
      <c r="AP44" s="27">
        <f>IFERROR(L44/AA44,"N.A.")</f>
        <v>3257.7275444221054</v>
      </c>
      <c r="AQ44" s="28"/>
      <c r="AR44" s="16">
        <f>IFERROR(N44/AC44, "N.A.")</f>
        <v>3257.7275444221054</v>
      </c>
    </row>
  </sheetData>
  <mergeCells count="144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15042260.000000002</v>
      </c>
      <c r="C15" s="2"/>
      <c r="D15" s="2"/>
      <c r="E15" s="2"/>
      <c r="F15" s="2">
        <v>1381590</v>
      </c>
      <c r="G15" s="2"/>
      <c r="H15" s="2">
        <v>7752479.9999999991</v>
      </c>
      <c r="I15" s="2"/>
      <c r="J15" s="2">
        <v>0</v>
      </c>
      <c r="K15" s="2"/>
      <c r="L15" s="1">
        <f>B15+D15+F15+H15+J15</f>
        <v>24176330</v>
      </c>
      <c r="M15" s="13">
        <f>C15+E15+G15+I15+K15</f>
        <v>0</v>
      </c>
      <c r="N15" s="14">
        <f>L15+M15</f>
        <v>24176330</v>
      </c>
      <c r="P15" s="3" t="s">
        <v>12</v>
      </c>
      <c r="Q15" s="2">
        <v>2720</v>
      </c>
      <c r="R15" s="2">
        <v>0</v>
      </c>
      <c r="S15" s="2">
        <v>0</v>
      </c>
      <c r="T15" s="2">
        <v>0</v>
      </c>
      <c r="U15" s="2">
        <v>379</v>
      </c>
      <c r="V15" s="2">
        <v>0</v>
      </c>
      <c r="W15" s="2">
        <v>3296</v>
      </c>
      <c r="X15" s="2">
        <v>0</v>
      </c>
      <c r="Y15" s="2">
        <v>1351</v>
      </c>
      <c r="Z15" s="2">
        <v>0</v>
      </c>
      <c r="AA15" s="1">
        <f>Q15+S15+U15+W15+Y15</f>
        <v>7746</v>
      </c>
      <c r="AB15" s="13">
        <f>R15+T15+V15+X15+Z15</f>
        <v>0</v>
      </c>
      <c r="AC15" s="14">
        <f>AA15+AB15</f>
        <v>7746</v>
      </c>
      <c r="AE15" s="3" t="s">
        <v>12</v>
      </c>
      <c r="AF15" s="2">
        <f>IFERROR(B15/Q15, "N.A.")</f>
        <v>5530.2426470588243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3645.3562005277045</v>
      </c>
      <c r="AK15" s="2" t="str">
        <f t="shared" si="0"/>
        <v>N.A.</v>
      </c>
      <c r="AL15" s="2">
        <f t="shared" si="0"/>
        <v>2352.0873786407765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3121.1373612186935</v>
      </c>
      <c r="AQ15" s="13" t="str">
        <f t="shared" si="0"/>
        <v>N.A.</v>
      </c>
      <c r="AR15" s="14">
        <f t="shared" si="0"/>
        <v>3121.1373612186935</v>
      </c>
    </row>
    <row r="16" spans="1:44" ht="15" customHeight="1" thickBot="1" x14ac:dyDescent="0.3">
      <c r="A16" s="3" t="s">
        <v>13</v>
      </c>
      <c r="B16" s="2">
        <v>883805</v>
      </c>
      <c r="C16" s="2">
        <v>177160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883805</v>
      </c>
      <c r="M16" s="13">
        <f t="shared" si="1"/>
        <v>177160</v>
      </c>
      <c r="N16" s="14">
        <f t="shared" ref="N16:N18" si="2">L16+M16</f>
        <v>1060965</v>
      </c>
      <c r="P16" s="3" t="s">
        <v>13</v>
      </c>
      <c r="Q16" s="2">
        <v>478</v>
      </c>
      <c r="R16" s="2">
        <v>206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478</v>
      </c>
      <c r="AB16" s="13">
        <f t="shared" si="3"/>
        <v>206</v>
      </c>
      <c r="AC16" s="14">
        <f t="shared" ref="AC16:AC18" si="4">AA16+AB16</f>
        <v>684</v>
      </c>
      <c r="AE16" s="3" t="s">
        <v>13</v>
      </c>
      <c r="AF16" s="2">
        <f t="shared" ref="AF16:AF19" si="5">IFERROR(B16/Q16, "N.A.")</f>
        <v>1848.9644351464435</v>
      </c>
      <c r="AG16" s="2">
        <f t="shared" si="0"/>
        <v>860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1848.9644351464435</v>
      </c>
      <c r="AQ16" s="13">
        <f t="shared" si="0"/>
        <v>860</v>
      </c>
      <c r="AR16" s="14">
        <f t="shared" si="0"/>
        <v>1551.1184210526317</v>
      </c>
    </row>
    <row r="17" spans="1:44" ht="15" customHeight="1" thickBot="1" x14ac:dyDescent="0.3">
      <c r="A17" s="3" t="s">
        <v>14</v>
      </c>
      <c r="B17" s="2">
        <v>15864521.999999998</v>
      </c>
      <c r="C17" s="2">
        <v>10990330</v>
      </c>
      <c r="D17" s="2">
        <v>5262340</v>
      </c>
      <c r="E17" s="2"/>
      <c r="F17" s="2"/>
      <c r="G17" s="2">
        <v>2438000.0000000005</v>
      </c>
      <c r="H17" s="2"/>
      <c r="I17" s="2">
        <v>2231750</v>
      </c>
      <c r="J17" s="2"/>
      <c r="K17" s="2"/>
      <c r="L17" s="1">
        <f t="shared" si="1"/>
        <v>21126862</v>
      </c>
      <c r="M17" s="13">
        <f t="shared" si="1"/>
        <v>15660080</v>
      </c>
      <c r="N17" s="14">
        <f t="shared" si="2"/>
        <v>36786942</v>
      </c>
      <c r="P17" s="3" t="s">
        <v>14</v>
      </c>
      <c r="Q17" s="2">
        <v>3525</v>
      </c>
      <c r="R17" s="2">
        <v>1648</v>
      </c>
      <c r="S17" s="2">
        <v>948</v>
      </c>
      <c r="T17" s="2">
        <v>0</v>
      </c>
      <c r="U17" s="2">
        <v>0</v>
      </c>
      <c r="V17" s="2">
        <v>478</v>
      </c>
      <c r="W17" s="2">
        <v>0</v>
      </c>
      <c r="X17" s="2">
        <v>297</v>
      </c>
      <c r="Y17" s="2">
        <v>0</v>
      </c>
      <c r="Z17" s="2">
        <v>0</v>
      </c>
      <c r="AA17" s="1">
        <f t="shared" si="3"/>
        <v>4473</v>
      </c>
      <c r="AB17" s="13">
        <f t="shared" si="3"/>
        <v>2423</v>
      </c>
      <c r="AC17" s="14">
        <f t="shared" si="4"/>
        <v>6896</v>
      </c>
      <c r="AE17" s="3" t="s">
        <v>14</v>
      </c>
      <c r="AF17" s="2">
        <f t="shared" si="5"/>
        <v>4500.5736170212758</v>
      </c>
      <c r="AG17" s="2">
        <f t="shared" si="0"/>
        <v>6668.8895631067962</v>
      </c>
      <c r="AH17" s="2">
        <f t="shared" si="0"/>
        <v>5550.9915611814349</v>
      </c>
      <c r="AI17" s="2" t="str">
        <f t="shared" si="0"/>
        <v>N.A.</v>
      </c>
      <c r="AJ17" s="2" t="str">
        <f t="shared" si="0"/>
        <v>N.A.</v>
      </c>
      <c r="AK17" s="2">
        <f t="shared" si="0"/>
        <v>5100.4184100418415</v>
      </c>
      <c r="AL17" s="2" t="str">
        <f t="shared" si="0"/>
        <v>N.A.</v>
      </c>
      <c r="AM17" s="2">
        <f t="shared" si="0"/>
        <v>7514.3097643097644</v>
      </c>
      <c r="AN17" s="2" t="str">
        <f t="shared" si="0"/>
        <v>N.A.</v>
      </c>
      <c r="AO17" s="2" t="str">
        <f t="shared" si="0"/>
        <v>N.A.</v>
      </c>
      <c r="AP17" s="15">
        <f t="shared" si="0"/>
        <v>4723.1974066621951</v>
      </c>
      <c r="AQ17" s="13">
        <f t="shared" si="0"/>
        <v>6463.0953363598846</v>
      </c>
      <c r="AR17" s="14">
        <f t="shared" si="0"/>
        <v>5334.5333526682134</v>
      </c>
    </row>
    <row r="18" spans="1:44" ht="15" customHeight="1" thickBot="1" x14ac:dyDescent="0.3">
      <c r="A18" s="3" t="s">
        <v>15</v>
      </c>
      <c r="B18" s="2">
        <v>6084026.9999999991</v>
      </c>
      <c r="C18" s="2"/>
      <c r="D18" s="2"/>
      <c r="E18" s="2"/>
      <c r="F18" s="2"/>
      <c r="G18" s="2">
        <v>496000</v>
      </c>
      <c r="H18" s="2">
        <v>1124300.0000000002</v>
      </c>
      <c r="I18" s="2"/>
      <c r="J18" s="2">
        <v>0</v>
      </c>
      <c r="K18" s="2"/>
      <c r="L18" s="1">
        <f t="shared" si="1"/>
        <v>7208326.9999999991</v>
      </c>
      <c r="M18" s="13">
        <f t="shared" si="1"/>
        <v>496000</v>
      </c>
      <c r="N18" s="14">
        <f t="shared" si="2"/>
        <v>7704326.9999999991</v>
      </c>
      <c r="P18" s="3" t="s">
        <v>15</v>
      </c>
      <c r="Q18" s="2">
        <v>2093</v>
      </c>
      <c r="R18" s="2">
        <v>0</v>
      </c>
      <c r="S18" s="2">
        <v>0</v>
      </c>
      <c r="T18" s="2">
        <v>0</v>
      </c>
      <c r="U18" s="2">
        <v>0</v>
      </c>
      <c r="V18" s="2">
        <v>248</v>
      </c>
      <c r="W18" s="2">
        <v>1625</v>
      </c>
      <c r="X18" s="2">
        <v>0</v>
      </c>
      <c r="Y18" s="2">
        <v>527</v>
      </c>
      <c r="Z18" s="2">
        <v>0</v>
      </c>
      <c r="AA18" s="1">
        <f t="shared" si="3"/>
        <v>4245</v>
      </c>
      <c r="AB18" s="13">
        <f t="shared" si="3"/>
        <v>248</v>
      </c>
      <c r="AC18" s="17">
        <f t="shared" si="4"/>
        <v>4493</v>
      </c>
      <c r="AE18" s="3" t="s">
        <v>15</v>
      </c>
      <c r="AF18" s="2">
        <f t="shared" si="5"/>
        <v>2906.8451982799807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2000</v>
      </c>
      <c r="AL18" s="2">
        <f t="shared" si="0"/>
        <v>691.87692307692328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1698.074676089517</v>
      </c>
      <c r="AQ18" s="13">
        <f t="shared" si="0"/>
        <v>2000</v>
      </c>
      <c r="AR18" s="14">
        <f t="shared" si="0"/>
        <v>1714.7400400623189</v>
      </c>
    </row>
    <row r="19" spans="1:44" ht="15" customHeight="1" thickBot="1" x14ac:dyDescent="0.3">
      <c r="A19" s="4" t="s">
        <v>16</v>
      </c>
      <c r="B19" s="2">
        <v>37874614</v>
      </c>
      <c r="C19" s="2">
        <v>11167490.000000002</v>
      </c>
      <c r="D19" s="2">
        <v>5262340</v>
      </c>
      <c r="E19" s="2"/>
      <c r="F19" s="2">
        <v>1381590</v>
      </c>
      <c r="G19" s="2">
        <v>2934000</v>
      </c>
      <c r="H19" s="2">
        <v>8876780.0000000019</v>
      </c>
      <c r="I19" s="2">
        <v>2231750</v>
      </c>
      <c r="J19" s="2">
        <v>0</v>
      </c>
      <c r="K19" s="2"/>
      <c r="L19" s="1">
        <f t="shared" ref="L19" si="6">B19+D19+F19+H19+J19</f>
        <v>53395324</v>
      </c>
      <c r="M19" s="13">
        <f t="shared" ref="M19" si="7">C19+E19+G19+I19+K19</f>
        <v>16333240.000000002</v>
      </c>
      <c r="N19" s="17">
        <f t="shared" ref="N19" si="8">L19+M19</f>
        <v>69728564</v>
      </c>
      <c r="P19" s="4" t="s">
        <v>16</v>
      </c>
      <c r="Q19" s="2">
        <v>8816</v>
      </c>
      <c r="R19" s="2">
        <v>1854</v>
      </c>
      <c r="S19" s="2">
        <v>948</v>
      </c>
      <c r="T19" s="2">
        <v>0</v>
      </c>
      <c r="U19" s="2">
        <v>379</v>
      </c>
      <c r="V19" s="2">
        <v>726</v>
      </c>
      <c r="W19" s="2">
        <v>4921</v>
      </c>
      <c r="X19" s="2">
        <v>297</v>
      </c>
      <c r="Y19" s="2">
        <v>1878</v>
      </c>
      <c r="Z19" s="2">
        <v>0</v>
      </c>
      <c r="AA19" s="1">
        <f t="shared" ref="AA19" si="9">Q19+S19+U19+W19+Y19</f>
        <v>16942</v>
      </c>
      <c r="AB19" s="13">
        <f t="shared" ref="AB19" si="10">R19+T19+V19+X19+Z19</f>
        <v>2877</v>
      </c>
      <c r="AC19" s="14">
        <f t="shared" ref="AC19" si="11">AA19+AB19</f>
        <v>19819</v>
      </c>
      <c r="AE19" s="4" t="s">
        <v>16</v>
      </c>
      <c r="AF19" s="2">
        <f t="shared" si="5"/>
        <v>4296.1222776769509</v>
      </c>
      <c r="AG19" s="2">
        <f t="shared" si="0"/>
        <v>6023.4573894282639</v>
      </c>
      <c r="AH19" s="2">
        <f t="shared" si="0"/>
        <v>5550.9915611814349</v>
      </c>
      <c r="AI19" s="2" t="str">
        <f t="shared" si="0"/>
        <v>N.A.</v>
      </c>
      <c r="AJ19" s="2">
        <f t="shared" si="0"/>
        <v>3645.3562005277045</v>
      </c>
      <c r="AK19" s="2">
        <f t="shared" si="0"/>
        <v>4041.3223140495866</v>
      </c>
      <c r="AL19" s="2">
        <f t="shared" si="0"/>
        <v>1803.8569396464138</v>
      </c>
      <c r="AM19" s="2">
        <f t="shared" si="0"/>
        <v>7514.3097643097644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3151.6541140361232</v>
      </c>
      <c r="AQ19" s="13">
        <f t="shared" ref="AQ19" si="13">IFERROR(M19/AB19, "N.A.")</f>
        <v>5677.1776155717771</v>
      </c>
      <c r="AR19" s="14">
        <f t="shared" ref="AR19" si="14">IFERROR(N19/AC19, "N.A.")</f>
        <v>3518.2685301982947</v>
      </c>
    </row>
    <row r="20" spans="1:44" ht="15" customHeight="1" thickBot="1" x14ac:dyDescent="0.3">
      <c r="A20" s="5" t="s">
        <v>0</v>
      </c>
      <c r="B20" s="24">
        <f>B19+C19</f>
        <v>49042104</v>
      </c>
      <c r="C20" s="26"/>
      <c r="D20" s="24">
        <f>D19+E19</f>
        <v>5262340</v>
      </c>
      <c r="E20" s="26"/>
      <c r="F20" s="24">
        <f>F19+G19</f>
        <v>4315590</v>
      </c>
      <c r="G20" s="26"/>
      <c r="H20" s="24">
        <f>H19+I19</f>
        <v>11108530.000000002</v>
      </c>
      <c r="I20" s="26"/>
      <c r="J20" s="24">
        <f>J19+K19</f>
        <v>0</v>
      </c>
      <c r="K20" s="26"/>
      <c r="L20" s="24">
        <f>L19+M19</f>
        <v>69728564</v>
      </c>
      <c r="M20" s="25"/>
      <c r="N20" s="18">
        <f>B20+D20+F20+H20+J20</f>
        <v>69728564</v>
      </c>
      <c r="P20" s="5" t="s">
        <v>0</v>
      </c>
      <c r="Q20" s="24">
        <f>Q19+R19</f>
        <v>10670</v>
      </c>
      <c r="R20" s="26"/>
      <c r="S20" s="24">
        <f>S19+T19</f>
        <v>948</v>
      </c>
      <c r="T20" s="26"/>
      <c r="U20" s="24">
        <f>U19+V19</f>
        <v>1105</v>
      </c>
      <c r="V20" s="26"/>
      <c r="W20" s="24">
        <f>W19+X19</f>
        <v>5218</v>
      </c>
      <c r="X20" s="26"/>
      <c r="Y20" s="24">
        <f>Y19+Z19</f>
        <v>1878</v>
      </c>
      <c r="Z20" s="26"/>
      <c r="AA20" s="24">
        <f>AA19+AB19</f>
        <v>19819</v>
      </c>
      <c r="AB20" s="26"/>
      <c r="AC20" s="19">
        <f>Q20+S20+U20+W20+Y20</f>
        <v>19819</v>
      </c>
      <c r="AE20" s="5" t="s">
        <v>0</v>
      </c>
      <c r="AF20" s="27">
        <f>IFERROR(B20/Q20,"N.A.")</f>
        <v>4596.26091846298</v>
      </c>
      <c r="AG20" s="28"/>
      <c r="AH20" s="27">
        <f>IFERROR(D20/S20,"N.A.")</f>
        <v>5550.9915611814349</v>
      </c>
      <c r="AI20" s="28"/>
      <c r="AJ20" s="27">
        <f>IFERROR(F20/U20,"N.A.")</f>
        <v>3905.5113122171947</v>
      </c>
      <c r="AK20" s="28"/>
      <c r="AL20" s="27">
        <f>IFERROR(H20/W20,"N.A.")</f>
        <v>2128.8865465695671</v>
      </c>
      <c r="AM20" s="28"/>
      <c r="AN20" s="27">
        <f>IFERROR(J20/Y20,"N.A.")</f>
        <v>0</v>
      </c>
      <c r="AO20" s="28"/>
      <c r="AP20" s="27">
        <f>IFERROR(L20/AA20,"N.A.")</f>
        <v>3518.2685301982947</v>
      </c>
      <c r="AQ20" s="28"/>
      <c r="AR20" s="16">
        <f>IFERROR(N20/AC20, "N.A.")</f>
        <v>3518.2685301982947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14315989.999999998</v>
      </c>
      <c r="C27" s="2"/>
      <c r="D27" s="2"/>
      <c r="E27" s="2"/>
      <c r="F27" s="2">
        <v>1381590</v>
      </c>
      <c r="G27" s="2"/>
      <c r="H27" s="2">
        <v>4906185</v>
      </c>
      <c r="I27" s="2"/>
      <c r="J27" s="2">
        <v>0</v>
      </c>
      <c r="K27" s="2"/>
      <c r="L27" s="1">
        <f>B27+D27+F27+H27+J27</f>
        <v>20603765</v>
      </c>
      <c r="M27" s="13">
        <f>C27+E27+G27+I27+K27</f>
        <v>0</v>
      </c>
      <c r="N27" s="14">
        <f>L27+M27</f>
        <v>20603765</v>
      </c>
      <c r="P27" s="3" t="s">
        <v>12</v>
      </c>
      <c r="Q27" s="2">
        <v>2341</v>
      </c>
      <c r="R27" s="2">
        <v>0</v>
      </c>
      <c r="S27" s="2">
        <v>0</v>
      </c>
      <c r="T27" s="2">
        <v>0</v>
      </c>
      <c r="U27" s="2">
        <v>379</v>
      </c>
      <c r="V27" s="2">
        <v>0</v>
      </c>
      <c r="W27" s="2">
        <v>1038</v>
      </c>
      <c r="X27" s="2">
        <v>0</v>
      </c>
      <c r="Y27" s="2">
        <v>354</v>
      </c>
      <c r="Z27" s="2">
        <v>0</v>
      </c>
      <c r="AA27" s="1">
        <f t="shared" ref="AA27" si="15">Q27+S27+U27+W27+Y27</f>
        <v>4112</v>
      </c>
      <c r="AB27" s="13">
        <f t="shared" ref="AB27" si="16">R27+T27+V27+X27+Z27</f>
        <v>0</v>
      </c>
      <c r="AC27" s="14">
        <f>AA27+AB27</f>
        <v>4112</v>
      </c>
      <c r="AE27" s="3" t="s">
        <v>12</v>
      </c>
      <c r="AF27" s="2">
        <f>IFERROR(B27/Q27, "N.A.")</f>
        <v>6115.3310551046552</v>
      </c>
      <c r="AG27" s="2" t="str">
        <f t="shared" ref="AG27:AR31" si="17">IFERROR(C27/R27, "N.A.")</f>
        <v>N.A.</v>
      </c>
      <c r="AH27" s="2" t="str">
        <f t="shared" si="17"/>
        <v>N.A.</v>
      </c>
      <c r="AI27" s="2" t="str">
        <f t="shared" si="17"/>
        <v>N.A.</v>
      </c>
      <c r="AJ27" s="2">
        <f t="shared" si="17"/>
        <v>3645.3562005277045</v>
      </c>
      <c r="AK27" s="2" t="str">
        <f t="shared" si="17"/>
        <v>N.A.</v>
      </c>
      <c r="AL27" s="2">
        <f t="shared" si="17"/>
        <v>4726.5751445086707</v>
      </c>
      <c r="AM27" s="2" t="str">
        <f t="shared" si="17"/>
        <v>N.A.</v>
      </c>
      <c r="AN27" s="2">
        <f t="shared" si="17"/>
        <v>0</v>
      </c>
      <c r="AO27" s="2" t="str">
        <f t="shared" si="17"/>
        <v>N.A.</v>
      </c>
      <c r="AP27" s="15">
        <f t="shared" si="17"/>
        <v>5010.6432392996112</v>
      </c>
      <c r="AQ27" s="13" t="str">
        <f t="shared" si="17"/>
        <v>N.A.</v>
      </c>
      <c r="AR27" s="14">
        <f t="shared" si="17"/>
        <v>5010.6432392996112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>
        <v>9379762</v>
      </c>
      <c r="C29" s="2">
        <v>2455730</v>
      </c>
      <c r="D29" s="2">
        <v>5049060</v>
      </c>
      <c r="E29" s="2"/>
      <c r="F29" s="2"/>
      <c r="G29" s="2">
        <v>2076000</v>
      </c>
      <c r="H29" s="2"/>
      <c r="I29" s="2"/>
      <c r="J29" s="2"/>
      <c r="K29" s="2"/>
      <c r="L29" s="1">
        <f t="shared" si="18"/>
        <v>14428822</v>
      </c>
      <c r="M29" s="13">
        <f t="shared" si="18"/>
        <v>4531730</v>
      </c>
      <c r="N29" s="14">
        <f t="shared" si="19"/>
        <v>18960552</v>
      </c>
      <c r="P29" s="3" t="s">
        <v>14</v>
      </c>
      <c r="Q29" s="2">
        <v>1812</v>
      </c>
      <c r="R29" s="2">
        <v>503</v>
      </c>
      <c r="S29" s="2">
        <v>824</v>
      </c>
      <c r="T29" s="2">
        <v>0</v>
      </c>
      <c r="U29" s="2">
        <v>0</v>
      </c>
      <c r="V29" s="2">
        <v>173</v>
      </c>
      <c r="W29" s="2">
        <v>0</v>
      </c>
      <c r="X29" s="2">
        <v>0</v>
      </c>
      <c r="Y29" s="2">
        <v>0</v>
      </c>
      <c r="Z29" s="2">
        <v>0</v>
      </c>
      <c r="AA29" s="1">
        <f t="shared" si="20"/>
        <v>2636</v>
      </c>
      <c r="AB29" s="13">
        <f t="shared" si="21"/>
        <v>676</v>
      </c>
      <c r="AC29" s="14">
        <f t="shared" si="22"/>
        <v>3312</v>
      </c>
      <c r="AE29" s="3" t="s">
        <v>14</v>
      </c>
      <c r="AF29" s="2">
        <f t="shared" si="23"/>
        <v>5176.469094922737</v>
      </c>
      <c r="AG29" s="2">
        <f t="shared" si="17"/>
        <v>4882.1669980119286</v>
      </c>
      <c r="AH29" s="2">
        <f t="shared" si="17"/>
        <v>6127.5</v>
      </c>
      <c r="AI29" s="2" t="str">
        <f t="shared" si="17"/>
        <v>N.A.</v>
      </c>
      <c r="AJ29" s="2" t="str">
        <f t="shared" si="17"/>
        <v>N.A.</v>
      </c>
      <c r="AK29" s="2">
        <f t="shared" si="17"/>
        <v>12000</v>
      </c>
      <c r="AL29" s="2" t="str">
        <f t="shared" si="17"/>
        <v>N.A.</v>
      </c>
      <c r="AM29" s="2" t="str">
        <f t="shared" si="17"/>
        <v>N.A.</v>
      </c>
      <c r="AN29" s="2" t="str">
        <f t="shared" si="17"/>
        <v>N.A.</v>
      </c>
      <c r="AO29" s="2" t="str">
        <f t="shared" si="17"/>
        <v>N.A.</v>
      </c>
      <c r="AP29" s="15">
        <f t="shared" si="17"/>
        <v>5473.756449165402</v>
      </c>
      <c r="AQ29" s="13">
        <f t="shared" si="17"/>
        <v>6703.7426035502958</v>
      </c>
      <c r="AR29" s="14">
        <f t="shared" si="17"/>
        <v>5724.804347826087</v>
      </c>
    </row>
    <row r="30" spans="1:44" ht="15" customHeight="1" thickBot="1" x14ac:dyDescent="0.3">
      <c r="A30" s="3" t="s">
        <v>15</v>
      </c>
      <c r="B30" s="2">
        <v>6084026.9999999991</v>
      </c>
      <c r="C30" s="2"/>
      <c r="D30" s="2"/>
      <c r="E30" s="2"/>
      <c r="F30" s="2"/>
      <c r="G30" s="2">
        <v>496000</v>
      </c>
      <c r="H30" s="2">
        <v>1124300.0000000002</v>
      </c>
      <c r="I30" s="2"/>
      <c r="J30" s="2">
        <v>0</v>
      </c>
      <c r="K30" s="2"/>
      <c r="L30" s="1">
        <f t="shared" si="18"/>
        <v>7208326.9999999991</v>
      </c>
      <c r="M30" s="13">
        <f t="shared" si="18"/>
        <v>496000</v>
      </c>
      <c r="N30" s="14">
        <f t="shared" si="19"/>
        <v>7704326.9999999991</v>
      </c>
      <c r="P30" s="3" t="s">
        <v>15</v>
      </c>
      <c r="Q30" s="2">
        <v>2093</v>
      </c>
      <c r="R30" s="2">
        <v>0</v>
      </c>
      <c r="S30" s="2">
        <v>0</v>
      </c>
      <c r="T30" s="2">
        <v>0</v>
      </c>
      <c r="U30" s="2">
        <v>0</v>
      </c>
      <c r="V30" s="2">
        <v>248</v>
      </c>
      <c r="W30" s="2">
        <v>1625</v>
      </c>
      <c r="X30" s="2">
        <v>0</v>
      </c>
      <c r="Y30" s="2">
        <v>173</v>
      </c>
      <c r="Z30" s="2">
        <v>0</v>
      </c>
      <c r="AA30" s="1">
        <f t="shared" si="20"/>
        <v>3891</v>
      </c>
      <c r="AB30" s="13">
        <f t="shared" si="21"/>
        <v>248</v>
      </c>
      <c r="AC30" s="17">
        <f t="shared" si="22"/>
        <v>4139</v>
      </c>
      <c r="AE30" s="3" t="s">
        <v>15</v>
      </c>
      <c r="AF30" s="2">
        <f t="shared" si="23"/>
        <v>2906.8451982799807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>
        <f t="shared" si="17"/>
        <v>2000</v>
      </c>
      <c r="AL30" s="2">
        <f t="shared" si="17"/>
        <v>691.87692307692328</v>
      </c>
      <c r="AM30" s="2" t="str">
        <f t="shared" si="17"/>
        <v>N.A.</v>
      </c>
      <c r="AN30" s="2">
        <f t="shared" si="17"/>
        <v>0</v>
      </c>
      <c r="AO30" s="2" t="str">
        <f t="shared" si="17"/>
        <v>N.A.</v>
      </c>
      <c r="AP30" s="15">
        <f t="shared" si="17"/>
        <v>1852.5641223335901</v>
      </c>
      <c r="AQ30" s="13">
        <f t="shared" si="17"/>
        <v>2000</v>
      </c>
      <c r="AR30" s="14">
        <f t="shared" si="17"/>
        <v>1861.3981638076827</v>
      </c>
    </row>
    <row r="31" spans="1:44" ht="15" customHeight="1" thickBot="1" x14ac:dyDescent="0.3">
      <c r="A31" s="4" t="s">
        <v>16</v>
      </c>
      <c r="B31" s="2">
        <v>29779779</v>
      </c>
      <c r="C31" s="2">
        <v>2455730</v>
      </c>
      <c r="D31" s="2">
        <v>5049060</v>
      </c>
      <c r="E31" s="2"/>
      <c r="F31" s="2">
        <v>1381590</v>
      </c>
      <c r="G31" s="2">
        <v>2572000</v>
      </c>
      <c r="H31" s="2">
        <v>6030485.0000000009</v>
      </c>
      <c r="I31" s="2"/>
      <c r="J31" s="2">
        <v>0</v>
      </c>
      <c r="K31" s="2"/>
      <c r="L31" s="1">
        <f t="shared" ref="L31" si="24">B31+D31+F31+H31+J31</f>
        <v>42240914</v>
      </c>
      <c r="M31" s="13">
        <f t="shared" ref="M31" si="25">C31+E31+G31+I31+K31</f>
        <v>5027730</v>
      </c>
      <c r="N31" s="17">
        <f t="shared" ref="N31" si="26">L31+M31</f>
        <v>47268644</v>
      </c>
      <c r="P31" s="4" t="s">
        <v>16</v>
      </c>
      <c r="Q31" s="2">
        <v>6246</v>
      </c>
      <c r="R31" s="2">
        <v>503</v>
      </c>
      <c r="S31" s="2">
        <v>824</v>
      </c>
      <c r="T31" s="2">
        <v>0</v>
      </c>
      <c r="U31" s="2">
        <v>379</v>
      </c>
      <c r="V31" s="2">
        <v>421</v>
      </c>
      <c r="W31" s="2">
        <v>2663</v>
      </c>
      <c r="X31" s="2">
        <v>0</v>
      </c>
      <c r="Y31" s="2">
        <v>527</v>
      </c>
      <c r="Z31" s="2">
        <v>0</v>
      </c>
      <c r="AA31" s="1">
        <f t="shared" ref="AA31" si="27">Q31+S31+U31+W31+Y31</f>
        <v>10639</v>
      </c>
      <c r="AB31" s="13">
        <f t="shared" ref="AB31" si="28">R31+T31+V31+X31+Z31</f>
        <v>924</v>
      </c>
      <c r="AC31" s="14">
        <f t="shared" ref="AC31" si="29">AA31+AB31</f>
        <v>11563</v>
      </c>
      <c r="AE31" s="4" t="s">
        <v>16</v>
      </c>
      <c r="AF31" s="2">
        <f t="shared" si="23"/>
        <v>4767.8160422670508</v>
      </c>
      <c r="AG31" s="2">
        <f t="shared" si="17"/>
        <v>4882.1669980119286</v>
      </c>
      <c r="AH31" s="2">
        <f t="shared" si="17"/>
        <v>6127.5</v>
      </c>
      <c r="AI31" s="2" t="str">
        <f t="shared" si="17"/>
        <v>N.A.</v>
      </c>
      <c r="AJ31" s="2">
        <f t="shared" si="17"/>
        <v>3645.3562005277045</v>
      </c>
      <c r="AK31" s="2">
        <f t="shared" si="17"/>
        <v>6109.2636579572445</v>
      </c>
      <c r="AL31" s="2">
        <f t="shared" si="17"/>
        <v>2264.545625234698</v>
      </c>
      <c r="AM31" s="2" t="str">
        <f t="shared" si="17"/>
        <v>N.A.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3970.3838706645361</v>
      </c>
      <c r="AQ31" s="13">
        <f t="shared" ref="AQ31" si="31">IFERROR(M31/AB31, "N.A.")</f>
        <v>5441.2662337662341</v>
      </c>
      <c r="AR31" s="14">
        <f t="shared" ref="AR31" si="32">IFERROR(N31/AC31, "N.A.")</f>
        <v>4087.9221655279771</v>
      </c>
    </row>
    <row r="32" spans="1:44" ht="15" customHeight="1" thickBot="1" x14ac:dyDescent="0.3">
      <c r="A32" s="5" t="s">
        <v>0</v>
      </c>
      <c r="B32" s="24">
        <f>B31+C31</f>
        <v>32235509</v>
      </c>
      <c r="C32" s="26"/>
      <c r="D32" s="24">
        <f>D31+E31</f>
        <v>5049060</v>
      </c>
      <c r="E32" s="26"/>
      <c r="F32" s="24">
        <f>F31+G31</f>
        <v>3953590</v>
      </c>
      <c r="G32" s="26"/>
      <c r="H32" s="24">
        <f>H31+I31</f>
        <v>6030485.0000000009</v>
      </c>
      <c r="I32" s="26"/>
      <c r="J32" s="24">
        <f>J31+K31</f>
        <v>0</v>
      </c>
      <c r="K32" s="26"/>
      <c r="L32" s="24">
        <f>L31+M31</f>
        <v>47268644</v>
      </c>
      <c r="M32" s="25"/>
      <c r="N32" s="18">
        <f>B32+D32+F32+H32+J32</f>
        <v>47268644</v>
      </c>
      <c r="P32" s="5" t="s">
        <v>0</v>
      </c>
      <c r="Q32" s="24">
        <f>Q31+R31</f>
        <v>6749</v>
      </c>
      <c r="R32" s="26"/>
      <c r="S32" s="24">
        <f>S31+T31</f>
        <v>824</v>
      </c>
      <c r="T32" s="26"/>
      <c r="U32" s="24">
        <f>U31+V31</f>
        <v>800</v>
      </c>
      <c r="V32" s="26"/>
      <c r="W32" s="24">
        <f>W31+X31</f>
        <v>2663</v>
      </c>
      <c r="X32" s="26"/>
      <c r="Y32" s="24">
        <f>Y31+Z31</f>
        <v>527</v>
      </c>
      <c r="Z32" s="26"/>
      <c r="AA32" s="24">
        <f>AA31+AB31</f>
        <v>11563</v>
      </c>
      <c r="AB32" s="26"/>
      <c r="AC32" s="19">
        <f>Q32+S32+U32+W32+Y32</f>
        <v>11563</v>
      </c>
      <c r="AE32" s="5" t="s">
        <v>0</v>
      </c>
      <c r="AF32" s="27">
        <f>IFERROR(B32/Q32,"N.A.")</f>
        <v>4776.3385686768406</v>
      </c>
      <c r="AG32" s="28"/>
      <c r="AH32" s="27">
        <f>IFERROR(D32/S32,"N.A.")</f>
        <v>6127.5</v>
      </c>
      <c r="AI32" s="28"/>
      <c r="AJ32" s="27">
        <f>IFERROR(F32/U32,"N.A.")</f>
        <v>4941.9875000000002</v>
      </c>
      <c r="AK32" s="28"/>
      <c r="AL32" s="27">
        <f>IFERROR(H32/W32,"N.A.")</f>
        <v>2264.545625234698</v>
      </c>
      <c r="AM32" s="28"/>
      <c r="AN32" s="27">
        <f>IFERROR(J32/Y32,"N.A.")</f>
        <v>0</v>
      </c>
      <c r="AO32" s="28"/>
      <c r="AP32" s="27">
        <f>IFERROR(L32/AA32,"N.A.")</f>
        <v>4087.9221655279771</v>
      </c>
      <c r="AQ32" s="28"/>
      <c r="AR32" s="16">
        <f>IFERROR(N32/AC32, "N.A.")</f>
        <v>4087.9221655279771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726270</v>
      </c>
      <c r="C39" s="2"/>
      <c r="D39" s="2"/>
      <c r="E39" s="2"/>
      <c r="F39" s="2"/>
      <c r="G39" s="2"/>
      <c r="H39" s="2">
        <v>2846295.0000000009</v>
      </c>
      <c r="I39" s="2"/>
      <c r="J39" s="2">
        <v>0</v>
      </c>
      <c r="K39" s="2"/>
      <c r="L39" s="1">
        <f>B39+D39+F39+H39+J39</f>
        <v>3572565.0000000009</v>
      </c>
      <c r="M39" s="13">
        <f>C39+E39+G39+I39+K39</f>
        <v>0</v>
      </c>
      <c r="N39" s="14">
        <f>L39+M39</f>
        <v>3572565.0000000009</v>
      </c>
      <c r="P39" s="3" t="s">
        <v>12</v>
      </c>
      <c r="Q39" s="2">
        <v>379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2258</v>
      </c>
      <c r="X39" s="2">
        <v>0</v>
      </c>
      <c r="Y39" s="2">
        <v>997</v>
      </c>
      <c r="Z39" s="2">
        <v>0</v>
      </c>
      <c r="AA39" s="1">
        <f>Q39+S39+U39+W39+Y39</f>
        <v>3634</v>
      </c>
      <c r="AB39" s="13">
        <f>R39+T39+V39+X39+Z39</f>
        <v>0</v>
      </c>
      <c r="AC39" s="14">
        <f>AA39+AB39</f>
        <v>3634</v>
      </c>
      <c r="AE39" s="3" t="s">
        <v>12</v>
      </c>
      <c r="AF39" s="2">
        <f>IFERROR(B39/Q39, "N.A.")</f>
        <v>1916.2796833773086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 t="str">
        <f t="shared" si="33"/>
        <v>N.A.</v>
      </c>
      <c r="AK39" s="2" t="str">
        <f t="shared" si="33"/>
        <v>N.A.</v>
      </c>
      <c r="AL39" s="2">
        <f t="shared" si="33"/>
        <v>1260.5380868024804</v>
      </c>
      <c r="AM39" s="2" t="str">
        <f t="shared" si="33"/>
        <v>N.A.</v>
      </c>
      <c r="AN39" s="2">
        <f t="shared" si="33"/>
        <v>0</v>
      </c>
      <c r="AO39" s="2" t="str">
        <f t="shared" si="33"/>
        <v>N.A.</v>
      </c>
      <c r="AP39" s="15">
        <f t="shared" si="33"/>
        <v>983.09438635112849</v>
      </c>
      <c r="AQ39" s="13" t="str">
        <f t="shared" si="33"/>
        <v>N.A.</v>
      </c>
      <c r="AR39" s="14">
        <f t="shared" si="33"/>
        <v>983.09438635112849</v>
      </c>
    </row>
    <row r="40" spans="1:44" ht="15" customHeight="1" thickBot="1" x14ac:dyDescent="0.3">
      <c r="A40" s="3" t="s">
        <v>13</v>
      </c>
      <c r="B40" s="2">
        <v>883805</v>
      </c>
      <c r="C40" s="2">
        <v>177160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883805</v>
      </c>
      <c r="M40" s="13">
        <f t="shared" si="34"/>
        <v>177160</v>
      </c>
      <c r="N40" s="14">
        <f t="shared" ref="N40:N42" si="35">L40+M40</f>
        <v>1060965</v>
      </c>
      <c r="P40" s="3" t="s">
        <v>13</v>
      </c>
      <c r="Q40" s="2">
        <v>478</v>
      </c>
      <c r="R40" s="2">
        <v>206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478</v>
      </c>
      <c r="AB40" s="13">
        <f t="shared" si="36"/>
        <v>206</v>
      </c>
      <c r="AC40" s="14">
        <f t="shared" ref="AC40:AC42" si="37">AA40+AB40</f>
        <v>684</v>
      </c>
      <c r="AE40" s="3" t="s">
        <v>13</v>
      </c>
      <c r="AF40" s="2">
        <f t="shared" ref="AF40:AF43" si="38">IFERROR(B40/Q40, "N.A.")</f>
        <v>1848.9644351464435</v>
      </c>
      <c r="AG40" s="2">
        <f t="shared" si="33"/>
        <v>860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1848.9644351464435</v>
      </c>
      <c r="AQ40" s="13">
        <f t="shared" si="33"/>
        <v>860</v>
      </c>
      <c r="AR40" s="14">
        <f t="shared" si="33"/>
        <v>1551.1184210526317</v>
      </c>
    </row>
    <row r="41" spans="1:44" ht="15" customHeight="1" thickBot="1" x14ac:dyDescent="0.3">
      <c r="A41" s="3" t="s">
        <v>14</v>
      </c>
      <c r="B41" s="2">
        <v>6484759.9999999991</v>
      </c>
      <c r="C41" s="2">
        <v>8534600</v>
      </c>
      <c r="D41" s="2">
        <v>213280</v>
      </c>
      <c r="E41" s="2"/>
      <c r="F41" s="2"/>
      <c r="G41" s="2">
        <v>362000</v>
      </c>
      <c r="H41" s="2"/>
      <c r="I41" s="2">
        <v>2231750</v>
      </c>
      <c r="J41" s="2"/>
      <c r="K41" s="2"/>
      <c r="L41" s="1">
        <f t="shared" si="34"/>
        <v>6698039.9999999991</v>
      </c>
      <c r="M41" s="13">
        <f t="shared" si="34"/>
        <v>11128350</v>
      </c>
      <c r="N41" s="14">
        <f t="shared" si="35"/>
        <v>17826390</v>
      </c>
      <c r="P41" s="3" t="s">
        <v>14</v>
      </c>
      <c r="Q41" s="2">
        <v>1713</v>
      </c>
      <c r="R41" s="2">
        <v>1145</v>
      </c>
      <c r="S41" s="2">
        <v>124</v>
      </c>
      <c r="T41" s="2">
        <v>0</v>
      </c>
      <c r="U41" s="2">
        <v>0</v>
      </c>
      <c r="V41" s="2">
        <v>305</v>
      </c>
      <c r="W41" s="2">
        <v>0</v>
      </c>
      <c r="X41" s="2">
        <v>297</v>
      </c>
      <c r="Y41" s="2">
        <v>0</v>
      </c>
      <c r="Z41" s="2">
        <v>0</v>
      </c>
      <c r="AA41" s="1">
        <f t="shared" si="36"/>
        <v>1837</v>
      </c>
      <c r="AB41" s="13">
        <f t="shared" si="36"/>
        <v>1747</v>
      </c>
      <c r="AC41" s="14">
        <f t="shared" si="37"/>
        <v>3584</v>
      </c>
      <c r="AE41" s="3" t="s">
        <v>14</v>
      </c>
      <c r="AF41" s="2">
        <f t="shared" si="38"/>
        <v>3785.6158785755979</v>
      </c>
      <c r="AG41" s="2">
        <f t="shared" si="33"/>
        <v>7453.7991266375548</v>
      </c>
      <c r="AH41" s="2">
        <f t="shared" si="33"/>
        <v>1720</v>
      </c>
      <c r="AI41" s="2" t="str">
        <f t="shared" si="33"/>
        <v>N.A.</v>
      </c>
      <c r="AJ41" s="2" t="str">
        <f t="shared" si="33"/>
        <v>N.A.</v>
      </c>
      <c r="AK41" s="2">
        <f t="shared" si="33"/>
        <v>1186.8852459016393</v>
      </c>
      <c r="AL41" s="2" t="str">
        <f t="shared" si="33"/>
        <v>N.A.</v>
      </c>
      <c r="AM41" s="2">
        <f t="shared" si="33"/>
        <v>7514.3097643097644</v>
      </c>
      <c r="AN41" s="2" t="str">
        <f t="shared" si="33"/>
        <v>N.A.</v>
      </c>
      <c r="AO41" s="2" t="str">
        <f t="shared" si="33"/>
        <v>N.A.</v>
      </c>
      <c r="AP41" s="15">
        <f t="shared" si="33"/>
        <v>3646.1839956450731</v>
      </c>
      <c r="AQ41" s="13">
        <f t="shared" si="33"/>
        <v>6369.977103606182</v>
      </c>
      <c r="AR41" s="14">
        <f t="shared" si="33"/>
        <v>4973.8811383928569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4"/>
        <v>0</v>
      </c>
      <c r="M42" s="13">
        <f t="shared" si="34"/>
        <v>0</v>
      </c>
      <c r="N42" s="14">
        <f t="shared" si="35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354</v>
      </c>
      <c r="Z42" s="2">
        <v>0</v>
      </c>
      <c r="AA42" s="1">
        <f t="shared" si="36"/>
        <v>354</v>
      </c>
      <c r="AB42" s="13">
        <f t="shared" si="36"/>
        <v>0</v>
      </c>
      <c r="AC42" s="14">
        <f t="shared" si="37"/>
        <v>354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>
        <f t="shared" si="33"/>
        <v>0</v>
      </c>
      <c r="AO42" s="2" t="str">
        <f t="shared" si="33"/>
        <v>N.A.</v>
      </c>
      <c r="AP42" s="15">
        <f t="shared" si="33"/>
        <v>0</v>
      </c>
      <c r="AQ42" s="13" t="str">
        <f t="shared" si="33"/>
        <v>N.A.</v>
      </c>
      <c r="AR42" s="14">
        <f t="shared" si="33"/>
        <v>0</v>
      </c>
    </row>
    <row r="43" spans="1:44" ht="15" customHeight="1" thickBot="1" x14ac:dyDescent="0.3">
      <c r="A43" s="4" t="s">
        <v>16</v>
      </c>
      <c r="B43" s="2">
        <v>8094835.0000000009</v>
      </c>
      <c r="C43" s="2">
        <v>8711760.0000000019</v>
      </c>
      <c r="D43" s="2">
        <v>213280</v>
      </c>
      <c r="E43" s="2"/>
      <c r="F43" s="2"/>
      <c r="G43" s="2">
        <v>362000</v>
      </c>
      <c r="H43" s="2">
        <v>2846295.0000000009</v>
      </c>
      <c r="I43" s="2">
        <v>2231750</v>
      </c>
      <c r="J43" s="2">
        <v>0</v>
      </c>
      <c r="K43" s="2"/>
      <c r="L43" s="1">
        <f t="shared" ref="L43" si="39">B43+D43+F43+H43+J43</f>
        <v>11154410.000000002</v>
      </c>
      <c r="M43" s="13">
        <f t="shared" ref="M43" si="40">C43+E43+G43+I43+K43</f>
        <v>11305510.000000002</v>
      </c>
      <c r="N43" s="17">
        <f t="shared" ref="N43" si="41">L43+M43</f>
        <v>22459920.000000004</v>
      </c>
      <c r="P43" s="4" t="s">
        <v>16</v>
      </c>
      <c r="Q43" s="2">
        <v>2570</v>
      </c>
      <c r="R43" s="2">
        <v>1351</v>
      </c>
      <c r="S43" s="2">
        <v>124</v>
      </c>
      <c r="T43" s="2">
        <v>0</v>
      </c>
      <c r="U43" s="2">
        <v>0</v>
      </c>
      <c r="V43" s="2">
        <v>305</v>
      </c>
      <c r="W43" s="2">
        <v>2258</v>
      </c>
      <c r="X43" s="2">
        <v>297</v>
      </c>
      <c r="Y43" s="2">
        <v>1351</v>
      </c>
      <c r="Z43" s="2">
        <v>0</v>
      </c>
      <c r="AA43" s="1">
        <f t="shared" ref="AA43" si="42">Q43+S43+U43+W43+Y43</f>
        <v>6303</v>
      </c>
      <c r="AB43" s="13">
        <f t="shared" ref="AB43" si="43">R43+T43+V43+X43+Z43</f>
        <v>1953</v>
      </c>
      <c r="AC43" s="17">
        <f t="shared" ref="AC43" si="44">AA43+AB43</f>
        <v>8256</v>
      </c>
      <c r="AE43" s="4" t="s">
        <v>16</v>
      </c>
      <c r="AF43" s="2">
        <f t="shared" si="38"/>
        <v>3149.741245136187</v>
      </c>
      <c r="AG43" s="2">
        <f t="shared" si="33"/>
        <v>6448.3789785344206</v>
      </c>
      <c r="AH43" s="2">
        <f t="shared" si="33"/>
        <v>1720</v>
      </c>
      <c r="AI43" s="2" t="str">
        <f t="shared" si="33"/>
        <v>N.A.</v>
      </c>
      <c r="AJ43" s="2" t="str">
        <f t="shared" si="33"/>
        <v>N.A.</v>
      </c>
      <c r="AK43" s="2">
        <f t="shared" si="33"/>
        <v>1186.8852459016393</v>
      </c>
      <c r="AL43" s="2">
        <f t="shared" si="33"/>
        <v>1260.5380868024804</v>
      </c>
      <c r="AM43" s="2">
        <f t="shared" si="33"/>
        <v>7514.3097643097644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1769.6985562430591</v>
      </c>
      <c r="AQ43" s="13">
        <f t="shared" ref="AQ43" si="46">IFERROR(M43/AB43, "N.A.")</f>
        <v>5788.7916026625717</v>
      </c>
      <c r="AR43" s="14">
        <f t="shared" ref="AR43" si="47">IFERROR(N43/AC43, "N.A.")</f>
        <v>2720.4360465116283</v>
      </c>
    </row>
    <row r="44" spans="1:44" ht="15" customHeight="1" thickBot="1" x14ac:dyDescent="0.3">
      <c r="A44" s="5" t="s">
        <v>0</v>
      </c>
      <c r="B44" s="24">
        <f>B43+C43</f>
        <v>16806595.000000004</v>
      </c>
      <c r="C44" s="26"/>
      <c r="D44" s="24">
        <f>D43+E43</f>
        <v>213280</v>
      </c>
      <c r="E44" s="26"/>
      <c r="F44" s="24">
        <f>F43+G43</f>
        <v>362000</v>
      </c>
      <c r="G44" s="26"/>
      <c r="H44" s="24">
        <f>H43+I43</f>
        <v>5078045.0000000009</v>
      </c>
      <c r="I44" s="26"/>
      <c r="J44" s="24">
        <f>J43+K43</f>
        <v>0</v>
      </c>
      <c r="K44" s="26"/>
      <c r="L44" s="24">
        <f>L43+M43</f>
        <v>22459920.000000004</v>
      </c>
      <c r="M44" s="25"/>
      <c r="N44" s="18">
        <f>B44+D44+F44+H44+J44</f>
        <v>22459920.000000004</v>
      </c>
      <c r="P44" s="5" t="s">
        <v>0</v>
      </c>
      <c r="Q44" s="24">
        <f>Q43+R43</f>
        <v>3921</v>
      </c>
      <c r="R44" s="26"/>
      <c r="S44" s="24">
        <f>S43+T43</f>
        <v>124</v>
      </c>
      <c r="T44" s="26"/>
      <c r="U44" s="24">
        <f>U43+V43</f>
        <v>305</v>
      </c>
      <c r="V44" s="26"/>
      <c r="W44" s="24">
        <f>W43+X43</f>
        <v>2555</v>
      </c>
      <c r="X44" s="26"/>
      <c r="Y44" s="24">
        <f>Y43+Z43</f>
        <v>1351</v>
      </c>
      <c r="Z44" s="26"/>
      <c r="AA44" s="24">
        <f>AA43+AB43</f>
        <v>8256</v>
      </c>
      <c r="AB44" s="25"/>
      <c r="AC44" s="18">
        <f>Q44+S44+U44+W44+Y44</f>
        <v>8256</v>
      </c>
      <c r="AE44" s="5" t="s">
        <v>0</v>
      </c>
      <c r="AF44" s="27">
        <f>IFERROR(B44/Q44,"N.A.")</f>
        <v>4286.3032389696518</v>
      </c>
      <c r="AG44" s="28"/>
      <c r="AH44" s="27">
        <f>IFERROR(D44/S44,"N.A.")</f>
        <v>1720</v>
      </c>
      <c r="AI44" s="28"/>
      <c r="AJ44" s="27">
        <f>IFERROR(F44/U44,"N.A.")</f>
        <v>1186.8852459016393</v>
      </c>
      <c r="AK44" s="28"/>
      <c r="AL44" s="27">
        <f>IFERROR(H44/W44,"N.A.")</f>
        <v>1987.4931506849318</v>
      </c>
      <c r="AM44" s="28"/>
      <c r="AN44" s="27">
        <f>IFERROR(J44/Y44,"N.A.")</f>
        <v>0</v>
      </c>
      <c r="AO44" s="28"/>
      <c r="AP44" s="27">
        <f>IFERROR(L44/AA44,"N.A.")</f>
        <v>2720.4360465116283</v>
      </c>
      <c r="AQ44" s="28"/>
      <c r="AR44" s="16">
        <f>IFERROR(N44/AC44, "N.A.")</f>
        <v>2720.4360465116283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230646523.99999997</v>
      </c>
      <c r="C15" s="2"/>
      <c r="D15" s="2">
        <v>122151439.99999996</v>
      </c>
      <c r="E15" s="2"/>
      <c r="F15" s="2">
        <v>88172867.99999997</v>
      </c>
      <c r="G15" s="2"/>
      <c r="H15" s="2">
        <v>366471098.00000012</v>
      </c>
      <c r="I15" s="2"/>
      <c r="J15" s="2">
        <v>0</v>
      </c>
      <c r="K15" s="2"/>
      <c r="L15" s="1">
        <f>B15+D15+F15+H15+J15</f>
        <v>807441930</v>
      </c>
      <c r="M15" s="13">
        <f>C15+E15+G15+I15+K15</f>
        <v>0</v>
      </c>
      <c r="N15" s="14">
        <f>L15+M15</f>
        <v>807441930</v>
      </c>
      <c r="P15" s="3" t="s">
        <v>12</v>
      </c>
      <c r="Q15" s="2">
        <v>44620</v>
      </c>
      <c r="R15" s="2">
        <v>0</v>
      </c>
      <c r="S15" s="2">
        <v>21918</v>
      </c>
      <c r="T15" s="2">
        <v>0</v>
      </c>
      <c r="U15" s="2">
        <v>12070</v>
      </c>
      <c r="V15" s="2">
        <v>0</v>
      </c>
      <c r="W15" s="2">
        <v>85183</v>
      </c>
      <c r="X15" s="2">
        <v>0</v>
      </c>
      <c r="Y15" s="2">
        <v>9818</v>
      </c>
      <c r="Z15" s="2">
        <v>0</v>
      </c>
      <c r="AA15" s="1">
        <f>Q15+S15+U15+W15+Y15</f>
        <v>173609</v>
      </c>
      <c r="AB15" s="13">
        <f>R15+T15+V15+X15+Z15</f>
        <v>0</v>
      </c>
      <c r="AC15" s="14">
        <f>AA15+AB15</f>
        <v>173609</v>
      </c>
      <c r="AE15" s="3" t="s">
        <v>12</v>
      </c>
      <c r="AF15" s="2">
        <f>IFERROR(B15/Q15, "N.A.")</f>
        <v>5169.1287315105328</v>
      </c>
      <c r="AG15" s="2" t="str">
        <f t="shared" ref="AG15:AR19" si="0">IFERROR(C15/R15, "N.A.")</f>
        <v>N.A.</v>
      </c>
      <c r="AH15" s="2">
        <f t="shared" si="0"/>
        <v>5573.1106852815019</v>
      </c>
      <c r="AI15" s="2" t="str">
        <f t="shared" si="0"/>
        <v>N.A.</v>
      </c>
      <c r="AJ15" s="2">
        <f t="shared" si="0"/>
        <v>7305.1257663628803</v>
      </c>
      <c r="AK15" s="2" t="str">
        <f t="shared" si="0"/>
        <v>N.A.</v>
      </c>
      <c r="AL15" s="2">
        <f t="shared" si="0"/>
        <v>4302.1623798175706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4650.9220720123958</v>
      </c>
      <c r="AQ15" s="13" t="str">
        <f t="shared" si="0"/>
        <v>N.A.</v>
      </c>
      <c r="AR15" s="14">
        <f t="shared" si="0"/>
        <v>4650.9220720123958</v>
      </c>
    </row>
    <row r="16" spans="1:44" ht="15" customHeight="1" thickBot="1" x14ac:dyDescent="0.3">
      <c r="A16" s="3" t="s">
        <v>13</v>
      </c>
      <c r="B16" s="2">
        <v>102858692.99999997</v>
      </c>
      <c r="C16" s="2">
        <v>2508405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102858692.99999997</v>
      </c>
      <c r="M16" s="13">
        <f t="shared" si="1"/>
        <v>2508405</v>
      </c>
      <c r="N16" s="14">
        <f t="shared" ref="N16:N18" si="2">L16+M16</f>
        <v>105367097.99999997</v>
      </c>
      <c r="P16" s="3" t="s">
        <v>13</v>
      </c>
      <c r="Q16" s="2">
        <v>28800</v>
      </c>
      <c r="R16" s="2">
        <v>1123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28800</v>
      </c>
      <c r="AB16" s="13">
        <f t="shared" si="3"/>
        <v>1123</v>
      </c>
      <c r="AC16" s="14">
        <f t="shared" ref="AC16:AC18" si="4">AA16+AB16</f>
        <v>29923</v>
      </c>
      <c r="AE16" s="3" t="s">
        <v>13</v>
      </c>
      <c r="AF16" s="2">
        <f t="shared" ref="AF16:AF19" si="5">IFERROR(B16/Q16, "N.A.")</f>
        <v>3571.4823958333322</v>
      </c>
      <c r="AG16" s="2">
        <f t="shared" si="0"/>
        <v>2233.6642920747995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3571.4823958333322</v>
      </c>
      <c r="AQ16" s="13">
        <f t="shared" si="0"/>
        <v>2233.6642920747995</v>
      </c>
      <c r="AR16" s="14">
        <f t="shared" si="0"/>
        <v>3521.2745379808166</v>
      </c>
    </row>
    <row r="17" spans="1:44" ht="15" customHeight="1" thickBot="1" x14ac:dyDescent="0.3">
      <c r="A17" s="3" t="s">
        <v>14</v>
      </c>
      <c r="B17" s="2">
        <v>576446658.99999976</v>
      </c>
      <c r="C17" s="2">
        <v>2479292112.0000014</v>
      </c>
      <c r="D17" s="2">
        <v>149213006</v>
      </c>
      <c r="E17" s="2">
        <v>31782700.000000007</v>
      </c>
      <c r="F17" s="2"/>
      <c r="G17" s="2">
        <v>193488049.99999991</v>
      </c>
      <c r="H17" s="2"/>
      <c r="I17" s="2">
        <v>170477689.99999991</v>
      </c>
      <c r="J17" s="2">
        <v>0</v>
      </c>
      <c r="K17" s="2"/>
      <c r="L17" s="1">
        <f t="shared" si="1"/>
        <v>725659664.99999976</v>
      </c>
      <c r="M17" s="13">
        <f t="shared" si="1"/>
        <v>2875040552.0000014</v>
      </c>
      <c r="N17" s="14">
        <f t="shared" si="2"/>
        <v>3600700217.000001</v>
      </c>
      <c r="P17" s="3" t="s">
        <v>14</v>
      </c>
      <c r="Q17" s="2">
        <v>117404</v>
      </c>
      <c r="R17" s="2">
        <v>393294</v>
      </c>
      <c r="S17" s="2">
        <v>24531</v>
      </c>
      <c r="T17" s="2">
        <v>5029</v>
      </c>
      <c r="U17" s="2">
        <v>0</v>
      </c>
      <c r="V17" s="2">
        <v>24080</v>
      </c>
      <c r="W17" s="2">
        <v>0</v>
      </c>
      <c r="X17" s="2">
        <v>25149</v>
      </c>
      <c r="Y17" s="2">
        <v>12057</v>
      </c>
      <c r="Z17" s="2">
        <v>0</v>
      </c>
      <c r="AA17" s="1">
        <f t="shared" si="3"/>
        <v>153992</v>
      </c>
      <c r="AB17" s="13">
        <f t="shared" si="3"/>
        <v>447552</v>
      </c>
      <c r="AC17" s="14">
        <f t="shared" si="4"/>
        <v>601544</v>
      </c>
      <c r="AE17" s="3" t="s">
        <v>14</v>
      </c>
      <c r="AF17" s="2">
        <f t="shared" si="5"/>
        <v>4909.9405386528551</v>
      </c>
      <c r="AG17" s="2">
        <f t="shared" si="0"/>
        <v>6303.9154220506834</v>
      </c>
      <c r="AH17" s="2">
        <f t="shared" si="0"/>
        <v>6082.6303860421503</v>
      </c>
      <c r="AI17" s="2">
        <f t="shared" si="0"/>
        <v>6319.8846689202637</v>
      </c>
      <c r="AJ17" s="2" t="str">
        <f t="shared" si="0"/>
        <v>N.A.</v>
      </c>
      <c r="AK17" s="2">
        <f t="shared" si="0"/>
        <v>8035.2180232558103</v>
      </c>
      <c r="AL17" s="2" t="str">
        <f t="shared" si="0"/>
        <v>N.A.</v>
      </c>
      <c r="AM17" s="2">
        <f t="shared" si="0"/>
        <v>6778.7065092051334</v>
      </c>
      <c r="AN17" s="2">
        <f t="shared" si="0"/>
        <v>0</v>
      </c>
      <c r="AO17" s="2" t="str">
        <f t="shared" si="0"/>
        <v>N.A.</v>
      </c>
      <c r="AP17" s="15">
        <f t="shared" si="0"/>
        <v>4712.320542625589</v>
      </c>
      <c r="AQ17" s="13">
        <f t="shared" si="0"/>
        <v>6423.9251573001602</v>
      </c>
      <c r="AR17" s="14">
        <f t="shared" si="0"/>
        <v>5985.7636631734349</v>
      </c>
    </row>
    <row r="18" spans="1:44" ht="15" customHeight="1" thickBot="1" x14ac:dyDescent="0.3">
      <c r="A18" s="3" t="s">
        <v>15</v>
      </c>
      <c r="B18" s="2">
        <v>33586644.000000007</v>
      </c>
      <c r="C18" s="2">
        <v>7419765</v>
      </c>
      <c r="D18" s="2">
        <v>15559660</v>
      </c>
      <c r="E18" s="2"/>
      <c r="F18" s="2"/>
      <c r="G18" s="2">
        <v>10490823</v>
      </c>
      <c r="H18" s="2">
        <v>12268211.999999996</v>
      </c>
      <c r="I18" s="2"/>
      <c r="J18" s="2">
        <v>0</v>
      </c>
      <c r="K18" s="2"/>
      <c r="L18" s="1">
        <f t="shared" si="1"/>
        <v>61414516</v>
      </c>
      <c r="M18" s="13">
        <f t="shared" si="1"/>
        <v>17910588</v>
      </c>
      <c r="N18" s="14">
        <f t="shared" si="2"/>
        <v>79325104</v>
      </c>
      <c r="P18" s="3" t="s">
        <v>15</v>
      </c>
      <c r="Q18" s="2">
        <v>10055</v>
      </c>
      <c r="R18" s="2">
        <v>1801</v>
      </c>
      <c r="S18" s="2">
        <v>910</v>
      </c>
      <c r="T18" s="2">
        <v>0</v>
      </c>
      <c r="U18" s="2">
        <v>0</v>
      </c>
      <c r="V18" s="2">
        <v>3388</v>
      </c>
      <c r="W18" s="2">
        <v>18730</v>
      </c>
      <c r="X18" s="2">
        <v>0</v>
      </c>
      <c r="Y18" s="2">
        <v>3596</v>
      </c>
      <c r="Z18" s="2">
        <v>0</v>
      </c>
      <c r="AA18" s="1">
        <f t="shared" si="3"/>
        <v>33291</v>
      </c>
      <c r="AB18" s="13">
        <f t="shared" si="3"/>
        <v>5189</v>
      </c>
      <c r="AC18" s="17">
        <f t="shared" si="4"/>
        <v>38480</v>
      </c>
      <c r="AE18" s="3" t="s">
        <v>15</v>
      </c>
      <c r="AF18" s="2">
        <f t="shared" si="5"/>
        <v>3340.2927896568876</v>
      </c>
      <c r="AG18" s="2">
        <f t="shared" si="0"/>
        <v>4119.8028872848417</v>
      </c>
      <c r="AH18" s="2">
        <f t="shared" si="0"/>
        <v>17098.527472527472</v>
      </c>
      <c r="AI18" s="2" t="str">
        <f t="shared" si="0"/>
        <v>N.A.</v>
      </c>
      <c r="AJ18" s="2" t="str">
        <f t="shared" si="0"/>
        <v>N.A.</v>
      </c>
      <c r="AK18" s="2">
        <f t="shared" si="0"/>
        <v>3096.4648760330579</v>
      </c>
      <c r="AL18" s="2">
        <f t="shared" si="0"/>
        <v>655.0033101975439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1844.7783485025982</v>
      </c>
      <c r="AQ18" s="13">
        <f t="shared" si="0"/>
        <v>3451.6454037386779</v>
      </c>
      <c r="AR18" s="14">
        <f t="shared" si="0"/>
        <v>2061.4632016632017</v>
      </c>
    </row>
    <row r="19" spans="1:44" ht="15" customHeight="1" thickBot="1" x14ac:dyDescent="0.3">
      <c r="A19" s="4" t="s">
        <v>16</v>
      </c>
      <c r="B19" s="2">
        <v>943538519.99999928</v>
      </c>
      <c r="C19" s="2">
        <v>2489220282.000001</v>
      </c>
      <c r="D19" s="2">
        <v>286924105.99999994</v>
      </c>
      <c r="E19" s="2">
        <v>31782700.000000007</v>
      </c>
      <c r="F19" s="2">
        <v>88172867.99999997</v>
      </c>
      <c r="G19" s="2">
        <v>203978872.99999994</v>
      </c>
      <c r="H19" s="2">
        <v>378739310.00000042</v>
      </c>
      <c r="I19" s="2">
        <v>170477689.99999991</v>
      </c>
      <c r="J19" s="2">
        <v>0</v>
      </c>
      <c r="K19" s="2"/>
      <c r="L19" s="1">
        <f t="shared" ref="L19" si="6">B19+D19+F19+H19+J19</f>
        <v>1697374803.9999998</v>
      </c>
      <c r="M19" s="13">
        <f t="shared" ref="M19" si="7">C19+E19+G19+I19+K19</f>
        <v>2895459545.000001</v>
      </c>
      <c r="N19" s="17">
        <f t="shared" ref="N19" si="8">L19+M19</f>
        <v>4592834349.000001</v>
      </c>
      <c r="P19" s="4" t="s">
        <v>16</v>
      </c>
      <c r="Q19" s="2">
        <v>200879</v>
      </c>
      <c r="R19" s="2">
        <v>396218</v>
      </c>
      <c r="S19" s="2">
        <v>47359</v>
      </c>
      <c r="T19" s="2">
        <v>5029</v>
      </c>
      <c r="U19" s="2">
        <v>12070</v>
      </c>
      <c r="V19" s="2">
        <v>27468</v>
      </c>
      <c r="W19" s="2">
        <v>103913</v>
      </c>
      <c r="X19" s="2">
        <v>25149</v>
      </c>
      <c r="Y19" s="2">
        <v>25471</v>
      </c>
      <c r="Z19" s="2">
        <v>0</v>
      </c>
      <c r="AA19" s="1">
        <f t="shared" ref="AA19" si="9">Q19+S19+U19+W19+Y19</f>
        <v>389692</v>
      </c>
      <c r="AB19" s="13">
        <f t="shared" ref="AB19" si="10">R19+T19+V19+X19+Z19</f>
        <v>453864</v>
      </c>
      <c r="AC19" s="14">
        <f t="shared" ref="AC19" si="11">AA19+AB19</f>
        <v>843556</v>
      </c>
      <c r="AE19" s="4" t="s">
        <v>16</v>
      </c>
      <c r="AF19" s="2">
        <f t="shared" si="5"/>
        <v>4697.0490693402462</v>
      </c>
      <c r="AG19" s="2">
        <f t="shared" si="0"/>
        <v>6282.4512818700841</v>
      </c>
      <c r="AH19" s="2">
        <f t="shared" si="0"/>
        <v>6058.4916488946119</v>
      </c>
      <c r="AI19" s="2">
        <f t="shared" si="0"/>
        <v>6319.8846689202637</v>
      </c>
      <c r="AJ19" s="2">
        <f t="shared" si="0"/>
        <v>7305.1257663628803</v>
      </c>
      <c r="AK19" s="2">
        <f t="shared" si="0"/>
        <v>7426.0547910295591</v>
      </c>
      <c r="AL19" s="2">
        <f t="shared" si="0"/>
        <v>3644.7731275201409</v>
      </c>
      <c r="AM19" s="2">
        <f t="shared" si="0"/>
        <v>6778.7065092051334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4355.6829598760041</v>
      </c>
      <c r="AQ19" s="13">
        <f t="shared" ref="AQ19" si="13">IFERROR(M19/AB19, "N.A.")</f>
        <v>6379.5752582271361</v>
      </c>
      <c r="AR19" s="14">
        <f t="shared" ref="AR19" si="14">IFERROR(N19/AC19, "N.A.")</f>
        <v>5444.6110856896294</v>
      </c>
    </row>
    <row r="20" spans="1:44" ht="15" customHeight="1" thickBot="1" x14ac:dyDescent="0.3">
      <c r="A20" s="5" t="s">
        <v>0</v>
      </c>
      <c r="B20" s="24">
        <f>B19+C19</f>
        <v>3432758802</v>
      </c>
      <c r="C20" s="26"/>
      <c r="D20" s="24">
        <f>D19+E19</f>
        <v>318706805.99999994</v>
      </c>
      <c r="E20" s="26"/>
      <c r="F20" s="24">
        <f>F19+G19</f>
        <v>292151740.99999988</v>
      </c>
      <c r="G20" s="26"/>
      <c r="H20" s="24">
        <f>H19+I19</f>
        <v>549217000.00000036</v>
      </c>
      <c r="I20" s="26"/>
      <c r="J20" s="24">
        <f>J19+K19</f>
        <v>0</v>
      </c>
      <c r="K20" s="26"/>
      <c r="L20" s="24">
        <f>L19+M19</f>
        <v>4592834349.000001</v>
      </c>
      <c r="M20" s="25"/>
      <c r="N20" s="18">
        <f>B20+D20+F20+H20+J20</f>
        <v>4592834349</v>
      </c>
      <c r="P20" s="5" t="s">
        <v>0</v>
      </c>
      <c r="Q20" s="24">
        <f>Q19+R19</f>
        <v>597097</v>
      </c>
      <c r="R20" s="26"/>
      <c r="S20" s="24">
        <f>S19+T19</f>
        <v>52388</v>
      </c>
      <c r="T20" s="26"/>
      <c r="U20" s="24">
        <f>U19+V19</f>
        <v>39538</v>
      </c>
      <c r="V20" s="26"/>
      <c r="W20" s="24">
        <f>W19+X19</f>
        <v>129062</v>
      </c>
      <c r="X20" s="26"/>
      <c r="Y20" s="24">
        <f>Y19+Z19</f>
        <v>25471</v>
      </c>
      <c r="Z20" s="26"/>
      <c r="AA20" s="24">
        <f>AA19+AB19</f>
        <v>843556</v>
      </c>
      <c r="AB20" s="26"/>
      <c r="AC20" s="19">
        <f>Q20+S20+U20+W20+Y20</f>
        <v>843556</v>
      </c>
      <c r="AE20" s="5" t="s">
        <v>0</v>
      </c>
      <c r="AF20" s="27">
        <f>IFERROR(B20/Q20,"N.A.")</f>
        <v>5749.0806384892239</v>
      </c>
      <c r="AG20" s="28"/>
      <c r="AH20" s="27">
        <f>IFERROR(D20/S20,"N.A.")</f>
        <v>6083.584141406428</v>
      </c>
      <c r="AI20" s="28"/>
      <c r="AJ20" s="27">
        <f>IFERROR(F20/U20,"N.A.")</f>
        <v>7389.1380697050909</v>
      </c>
      <c r="AK20" s="28"/>
      <c r="AL20" s="27">
        <f>IFERROR(H20/W20,"N.A.")</f>
        <v>4255.450868574796</v>
      </c>
      <c r="AM20" s="28"/>
      <c r="AN20" s="27">
        <f>IFERROR(J20/Y20,"N.A.")</f>
        <v>0</v>
      </c>
      <c r="AO20" s="28"/>
      <c r="AP20" s="27">
        <f>IFERROR(L20/AA20,"N.A.")</f>
        <v>5444.6110856896294</v>
      </c>
      <c r="AQ20" s="28"/>
      <c r="AR20" s="16">
        <f>IFERROR(N20/AC20, "N.A.")</f>
        <v>5444.6110856896285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195746615.99999994</v>
      </c>
      <c r="C27" s="2"/>
      <c r="D27" s="2">
        <v>119173735</v>
      </c>
      <c r="E27" s="2"/>
      <c r="F27" s="2">
        <v>81451437.999999985</v>
      </c>
      <c r="G27" s="2"/>
      <c r="H27" s="2">
        <v>250923879.99999994</v>
      </c>
      <c r="I27" s="2"/>
      <c r="J27" s="2">
        <v>0</v>
      </c>
      <c r="K27" s="2"/>
      <c r="L27" s="1">
        <f>B27+D27+F27+H27+J27</f>
        <v>647295668.99999988</v>
      </c>
      <c r="M27" s="13">
        <f>C27+E27+G27+I27+K27</f>
        <v>0</v>
      </c>
      <c r="N27" s="14">
        <f>L27+M27</f>
        <v>647295668.99999988</v>
      </c>
      <c r="P27" s="3" t="s">
        <v>12</v>
      </c>
      <c r="Q27" s="2">
        <v>35524</v>
      </c>
      <c r="R27" s="2">
        <v>0</v>
      </c>
      <c r="S27" s="2">
        <v>20716</v>
      </c>
      <c r="T27" s="2">
        <v>0</v>
      </c>
      <c r="U27" s="2">
        <v>10482</v>
      </c>
      <c r="V27" s="2">
        <v>0</v>
      </c>
      <c r="W27" s="2">
        <v>42255</v>
      </c>
      <c r="X27" s="2">
        <v>0</v>
      </c>
      <c r="Y27" s="2">
        <v>3466</v>
      </c>
      <c r="Z27" s="2">
        <v>0</v>
      </c>
      <c r="AA27" s="1">
        <f>Q27+S27+U27+W27+Y27</f>
        <v>112443</v>
      </c>
      <c r="AB27" s="13">
        <f>R27+T27+V27+X27+Z27</f>
        <v>0</v>
      </c>
      <c r="AC27" s="14">
        <f>AA27+AB27</f>
        <v>112443</v>
      </c>
      <c r="AE27" s="3" t="s">
        <v>12</v>
      </c>
      <c r="AF27" s="2">
        <f>IFERROR(B27/Q27, "N.A.")</f>
        <v>5510.2639342416378</v>
      </c>
      <c r="AG27" s="2" t="str">
        <f t="shared" ref="AG27:AR31" si="15">IFERROR(C27/R27, "N.A.")</f>
        <v>N.A.</v>
      </c>
      <c r="AH27" s="2">
        <f t="shared" si="15"/>
        <v>5752.7387043830859</v>
      </c>
      <c r="AI27" s="2" t="str">
        <f t="shared" si="15"/>
        <v>N.A.</v>
      </c>
      <c r="AJ27" s="2">
        <f t="shared" si="15"/>
        <v>7770.6008395344388</v>
      </c>
      <c r="AK27" s="2" t="str">
        <f t="shared" si="15"/>
        <v>N.A.</v>
      </c>
      <c r="AL27" s="2">
        <f t="shared" si="15"/>
        <v>5938.3239853271789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5756.6559856994199</v>
      </c>
      <c r="AQ27" s="13" t="str">
        <f t="shared" si="15"/>
        <v>N.A.</v>
      </c>
      <c r="AR27" s="14">
        <f t="shared" si="15"/>
        <v>5756.6559856994199</v>
      </c>
    </row>
    <row r="28" spans="1:44" ht="15" customHeight="1" thickBot="1" x14ac:dyDescent="0.3">
      <c r="A28" s="3" t="s">
        <v>13</v>
      </c>
      <c r="B28" s="2">
        <v>5393765.0000000009</v>
      </c>
      <c r="C28" s="2">
        <v>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5393765.0000000009</v>
      </c>
      <c r="M28" s="13">
        <f t="shared" si="16"/>
        <v>0</v>
      </c>
      <c r="N28" s="14">
        <f t="shared" ref="N28:N30" si="17">L28+M28</f>
        <v>5393765.0000000009</v>
      </c>
      <c r="P28" s="3" t="s">
        <v>13</v>
      </c>
      <c r="Q28" s="2">
        <v>1513</v>
      </c>
      <c r="R28" s="2">
        <v>305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1513</v>
      </c>
      <c r="AB28" s="13">
        <f t="shared" si="18"/>
        <v>305</v>
      </c>
      <c r="AC28" s="14">
        <f t="shared" ref="AC28:AC30" si="19">AA28+AB28</f>
        <v>1818</v>
      </c>
      <c r="AE28" s="3" t="s">
        <v>13</v>
      </c>
      <c r="AF28" s="2">
        <f t="shared" ref="AF28:AF31" si="20">IFERROR(B28/Q28, "N.A.")</f>
        <v>3564.9471249173835</v>
      </c>
      <c r="AG28" s="2">
        <f t="shared" si="15"/>
        <v>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3564.9471249173835</v>
      </c>
      <c r="AQ28" s="13">
        <f t="shared" si="15"/>
        <v>0</v>
      </c>
      <c r="AR28" s="14">
        <f t="shared" si="15"/>
        <v>2966.8674367436747</v>
      </c>
    </row>
    <row r="29" spans="1:44" ht="15" customHeight="1" thickBot="1" x14ac:dyDescent="0.3">
      <c r="A29" s="3" t="s">
        <v>14</v>
      </c>
      <c r="B29" s="2">
        <v>375978312</v>
      </c>
      <c r="C29" s="2">
        <v>1599296306.9999998</v>
      </c>
      <c r="D29" s="2">
        <v>102858516.00000004</v>
      </c>
      <c r="E29" s="2">
        <v>23186300.000000004</v>
      </c>
      <c r="F29" s="2"/>
      <c r="G29" s="2">
        <v>146357059.99999997</v>
      </c>
      <c r="H29" s="2"/>
      <c r="I29" s="2">
        <v>146590309.99999997</v>
      </c>
      <c r="J29" s="2">
        <v>0</v>
      </c>
      <c r="K29" s="2"/>
      <c r="L29" s="1">
        <f t="shared" si="16"/>
        <v>478836828.00000006</v>
      </c>
      <c r="M29" s="13">
        <f t="shared" si="16"/>
        <v>1915429976.9999998</v>
      </c>
      <c r="N29" s="14">
        <f t="shared" si="17"/>
        <v>2394266805</v>
      </c>
      <c r="P29" s="3" t="s">
        <v>14</v>
      </c>
      <c r="Q29" s="2">
        <v>70294</v>
      </c>
      <c r="R29" s="2">
        <v>242821</v>
      </c>
      <c r="S29" s="2">
        <v>18386</v>
      </c>
      <c r="T29" s="2">
        <v>4118</v>
      </c>
      <c r="U29" s="2">
        <v>0</v>
      </c>
      <c r="V29" s="2">
        <v>17049</v>
      </c>
      <c r="W29" s="2">
        <v>0</v>
      </c>
      <c r="X29" s="2">
        <v>17306</v>
      </c>
      <c r="Y29" s="2">
        <v>3632</v>
      </c>
      <c r="Z29" s="2">
        <v>0</v>
      </c>
      <c r="AA29" s="1">
        <f t="shared" si="18"/>
        <v>92312</v>
      </c>
      <c r="AB29" s="13">
        <f t="shared" si="18"/>
        <v>281294</v>
      </c>
      <c r="AC29" s="14">
        <f t="shared" si="19"/>
        <v>373606</v>
      </c>
      <c r="AE29" s="3" t="s">
        <v>14</v>
      </c>
      <c r="AF29" s="2">
        <f t="shared" si="20"/>
        <v>5348.6543944006598</v>
      </c>
      <c r="AG29" s="2">
        <f t="shared" si="15"/>
        <v>6586.3179337866159</v>
      </c>
      <c r="AH29" s="2">
        <f t="shared" si="15"/>
        <v>5594.393342760799</v>
      </c>
      <c r="AI29" s="2">
        <f t="shared" si="15"/>
        <v>5630.475959203498</v>
      </c>
      <c r="AJ29" s="2" t="str">
        <f t="shared" si="15"/>
        <v>N.A.</v>
      </c>
      <c r="AK29" s="2">
        <f t="shared" si="15"/>
        <v>8584.4952783154422</v>
      </c>
      <c r="AL29" s="2" t="str">
        <f t="shared" si="15"/>
        <v>N.A.</v>
      </c>
      <c r="AM29" s="2">
        <f t="shared" si="15"/>
        <v>8470.4905813012811</v>
      </c>
      <c r="AN29" s="2">
        <f t="shared" si="15"/>
        <v>0</v>
      </c>
      <c r="AO29" s="2" t="str">
        <f t="shared" si="15"/>
        <v>N.A.</v>
      </c>
      <c r="AP29" s="15">
        <f t="shared" si="15"/>
        <v>5187.1569026778761</v>
      </c>
      <c r="AQ29" s="13">
        <f t="shared" si="15"/>
        <v>6809.3524106450895</v>
      </c>
      <c r="AR29" s="14">
        <f t="shared" si="15"/>
        <v>6408.5341375673834</v>
      </c>
    </row>
    <row r="30" spans="1:44" ht="15" customHeight="1" thickBot="1" x14ac:dyDescent="0.3">
      <c r="A30" s="3" t="s">
        <v>15</v>
      </c>
      <c r="B30" s="2">
        <v>29348478.000000007</v>
      </c>
      <c r="C30" s="2">
        <v>7419765</v>
      </c>
      <c r="D30" s="2">
        <v>15559660</v>
      </c>
      <c r="E30" s="2"/>
      <c r="F30" s="2"/>
      <c r="G30" s="2">
        <v>10428323</v>
      </c>
      <c r="H30" s="2">
        <v>11717007</v>
      </c>
      <c r="I30" s="2"/>
      <c r="J30" s="2">
        <v>0</v>
      </c>
      <c r="K30" s="2"/>
      <c r="L30" s="1">
        <f t="shared" si="16"/>
        <v>56625145.000000007</v>
      </c>
      <c r="M30" s="13">
        <f t="shared" si="16"/>
        <v>17848088</v>
      </c>
      <c r="N30" s="14">
        <f t="shared" si="17"/>
        <v>74473233</v>
      </c>
      <c r="P30" s="3" t="s">
        <v>15</v>
      </c>
      <c r="Q30" s="2">
        <v>9175</v>
      </c>
      <c r="R30" s="2">
        <v>1801</v>
      </c>
      <c r="S30" s="2">
        <v>910</v>
      </c>
      <c r="T30" s="2">
        <v>0</v>
      </c>
      <c r="U30" s="2">
        <v>0</v>
      </c>
      <c r="V30" s="2">
        <v>3263</v>
      </c>
      <c r="W30" s="2">
        <v>18118</v>
      </c>
      <c r="X30" s="2">
        <v>0</v>
      </c>
      <c r="Y30" s="2">
        <v>2449</v>
      </c>
      <c r="Z30" s="2">
        <v>0</v>
      </c>
      <c r="AA30" s="1">
        <f t="shared" si="18"/>
        <v>30652</v>
      </c>
      <c r="AB30" s="13">
        <f t="shared" si="18"/>
        <v>5064</v>
      </c>
      <c r="AC30" s="17">
        <f t="shared" si="19"/>
        <v>35716</v>
      </c>
      <c r="AE30" s="3" t="s">
        <v>15</v>
      </c>
      <c r="AF30" s="2">
        <f t="shared" si="20"/>
        <v>3198.7441961852869</v>
      </c>
      <c r="AG30" s="2">
        <f t="shared" si="15"/>
        <v>4119.8028872848417</v>
      </c>
      <c r="AH30" s="2">
        <f t="shared" si="15"/>
        <v>17098.527472527472</v>
      </c>
      <c r="AI30" s="2" t="str">
        <f t="shared" si="15"/>
        <v>N.A.</v>
      </c>
      <c r="AJ30" s="2" t="str">
        <f t="shared" si="15"/>
        <v>N.A.</v>
      </c>
      <c r="AK30" s="2">
        <f t="shared" si="15"/>
        <v>3195.9310450505668</v>
      </c>
      <c r="AL30" s="2">
        <f t="shared" si="15"/>
        <v>646.70532067557122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1847.3556374787945</v>
      </c>
      <c r="AQ30" s="13">
        <f t="shared" si="15"/>
        <v>3524.5039494470775</v>
      </c>
      <c r="AR30" s="14">
        <f t="shared" si="15"/>
        <v>2085.1504367790344</v>
      </c>
    </row>
    <row r="31" spans="1:44" ht="15" customHeight="1" thickBot="1" x14ac:dyDescent="0.3">
      <c r="A31" s="4" t="s">
        <v>16</v>
      </c>
      <c r="B31" s="2">
        <v>606467170.99999964</v>
      </c>
      <c r="C31" s="2">
        <v>1606716072</v>
      </c>
      <c r="D31" s="2">
        <v>237591911.00000015</v>
      </c>
      <c r="E31" s="2">
        <v>23186300.000000004</v>
      </c>
      <c r="F31" s="2">
        <v>81451437.999999985</v>
      </c>
      <c r="G31" s="2">
        <v>156785383.00000003</v>
      </c>
      <c r="H31" s="2">
        <v>262640886.99999988</v>
      </c>
      <c r="I31" s="2">
        <v>146590309.99999997</v>
      </c>
      <c r="J31" s="2">
        <v>0</v>
      </c>
      <c r="K31" s="2"/>
      <c r="L31" s="1">
        <f t="shared" ref="L31" si="21">B31+D31+F31+H31+J31</f>
        <v>1188151406.9999995</v>
      </c>
      <c r="M31" s="13">
        <f t="shared" ref="M31" si="22">C31+E31+G31+I31+K31</f>
        <v>1933278065</v>
      </c>
      <c r="N31" s="17">
        <f t="shared" ref="N31" si="23">L31+M31</f>
        <v>3121429471.9999995</v>
      </c>
      <c r="P31" s="4" t="s">
        <v>16</v>
      </c>
      <c r="Q31" s="2">
        <v>116506</v>
      </c>
      <c r="R31" s="2">
        <v>244927</v>
      </c>
      <c r="S31" s="2">
        <v>40012</v>
      </c>
      <c r="T31" s="2">
        <v>4118</v>
      </c>
      <c r="U31" s="2">
        <v>10482</v>
      </c>
      <c r="V31" s="2">
        <v>20312</v>
      </c>
      <c r="W31" s="2">
        <v>60373</v>
      </c>
      <c r="X31" s="2">
        <v>17306</v>
      </c>
      <c r="Y31" s="2">
        <v>9547</v>
      </c>
      <c r="Z31" s="2">
        <v>0</v>
      </c>
      <c r="AA31" s="1">
        <f t="shared" ref="AA31" si="24">Q31+S31+U31+W31+Y31</f>
        <v>236920</v>
      </c>
      <c r="AB31" s="13">
        <f t="shared" ref="AB31" si="25">R31+T31+V31+X31+Z31</f>
        <v>286663</v>
      </c>
      <c r="AC31" s="14">
        <f t="shared" ref="AC31" si="26">AA31+AB31</f>
        <v>523583</v>
      </c>
      <c r="AE31" s="4" t="s">
        <v>16</v>
      </c>
      <c r="AF31" s="2">
        <f t="shared" si="20"/>
        <v>5205.4586974061394</v>
      </c>
      <c r="AG31" s="2">
        <f t="shared" si="15"/>
        <v>6559.9793897773625</v>
      </c>
      <c r="AH31" s="2">
        <f t="shared" si="15"/>
        <v>5938.0163700889771</v>
      </c>
      <c r="AI31" s="2">
        <f t="shared" si="15"/>
        <v>5630.475959203498</v>
      </c>
      <c r="AJ31" s="2">
        <f t="shared" si="15"/>
        <v>7770.6008395344388</v>
      </c>
      <c r="AK31" s="2">
        <f t="shared" si="15"/>
        <v>7718.8550118156772</v>
      </c>
      <c r="AL31" s="2">
        <f t="shared" si="15"/>
        <v>4350.3037284878983</v>
      </c>
      <c r="AM31" s="2">
        <f t="shared" si="15"/>
        <v>8470.4905813012811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5014.9898995441481</v>
      </c>
      <c r="AQ31" s="13">
        <f t="shared" ref="AQ31" si="28">IFERROR(M31/AB31, "N.A.")</f>
        <v>6744.079511482124</v>
      </c>
      <c r="AR31" s="14">
        <f t="shared" ref="AR31" si="29">IFERROR(N31/AC31, "N.A.")</f>
        <v>5961.6707799909464</v>
      </c>
    </row>
    <row r="32" spans="1:44" ht="15" customHeight="1" thickBot="1" x14ac:dyDescent="0.3">
      <c r="A32" s="5" t="s">
        <v>0</v>
      </c>
      <c r="B32" s="24">
        <f>B31+C31</f>
        <v>2213183242.9999995</v>
      </c>
      <c r="C32" s="26"/>
      <c r="D32" s="24">
        <f>D31+E31</f>
        <v>260778211.00000015</v>
      </c>
      <c r="E32" s="26"/>
      <c r="F32" s="24">
        <f>F31+G31</f>
        <v>238236821</v>
      </c>
      <c r="G32" s="26"/>
      <c r="H32" s="24">
        <f>H31+I31</f>
        <v>409231196.99999988</v>
      </c>
      <c r="I32" s="26"/>
      <c r="J32" s="24">
        <f>J31+K31</f>
        <v>0</v>
      </c>
      <c r="K32" s="26"/>
      <c r="L32" s="24">
        <f>L31+M31</f>
        <v>3121429471.9999995</v>
      </c>
      <c r="M32" s="25"/>
      <c r="N32" s="18">
        <f>B32+D32+F32+H32+J32</f>
        <v>3121429471.9999995</v>
      </c>
      <c r="P32" s="5" t="s">
        <v>0</v>
      </c>
      <c r="Q32" s="24">
        <f>Q31+R31</f>
        <v>361433</v>
      </c>
      <c r="R32" s="26"/>
      <c r="S32" s="24">
        <f>S31+T31</f>
        <v>44130</v>
      </c>
      <c r="T32" s="26"/>
      <c r="U32" s="24">
        <f>U31+V31</f>
        <v>30794</v>
      </c>
      <c r="V32" s="26"/>
      <c r="W32" s="24">
        <f>W31+X31</f>
        <v>77679</v>
      </c>
      <c r="X32" s="26"/>
      <c r="Y32" s="24">
        <f>Y31+Z31</f>
        <v>9547</v>
      </c>
      <c r="Z32" s="26"/>
      <c r="AA32" s="24">
        <f>AA31+AB31</f>
        <v>523583</v>
      </c>
      <c r="AB32" s="26"/>
      <c r="AC32" s="19">
        <f>Q32+S32+U32+W32+Y32</f>
        <v>523583</v>
      </c>
      <c r="AE32" s="5" t="s">
        <v>0</v>
      </c>
      <c r="AF32" s="27">
        <f>IFERROR(B32/Q32,"N.A.")</f>
        <v>6123.3568683545764</v>
      </c>
      <c r="AG32" s="28"/>
      <c r="AH32" s="27">
        <f>IFERROR(D32/S32,"N.A.")</f>
        <v>5909.3181735780681</v>
      </c>
      <c r="AI32" s="28"/>
      <c r="AJ32" s="27">
        <f>IFERROR(F32/U32,"N.A.")</f>
        <v>7736.4688250957979</v>
      </c>
      <c r="AK32" s="28"/>
      <c r="AL32" s="27">
        <f>IFERROR(H32/W32,"N.A.")</f>
        <v>5268.2346193952017</v>
      </c>
      <c r="AM32" s="28"/>
      <c r="AN32" s="27">
        <f>IFERROR(J32/Y32,"N.A.")</f>
        <v>0</v>
      </c>
      <c r="AO32" s="28"/>
      <c r="AP32" s="27">
        <f>IFERROR(L32/AA32,"N.A.")</f>
        <v>5961.6707799909464</v>
      </c>
      <c r="AQ32" s="28"/>
      <c r="AR32" s="16">
        <f>IFERROR(N32/AC32, "N.A.")</f>
        <v>5961.6707799909464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34899907.999999993</v>
      </c>
      <c r="C39" s="2"/>
      <c r="D39" s="2">
        <v>2977705.0000000005</v>
      </c>
      <c r="E39" s="2"/>
      <c r="F39" s="2">
        <v>6721430</v>
      </c>
      <c r="G39" s="2"/>
      <c r="H39" s="2">
        <v>115547218.00000007</v>
      </c>
      <c r="I39" s="2"/>
      <c r="J39" s="2">
        <v>0</v>
      </c>
      <c r="K39" s="2"/>
      <c r="L39" s="1">
        <f>B39+D39+F39+H39+J39</f>
        <v>160146261.00000006</v>
      </c>
      <c r="M39" s="13">
        <f>C39+E39+G39+I39+K39</f>
        <v>0</v>
      </c>
      <c r="N39" s="14">
        <f>L39+M39</f>
        <v>160146261.00000006</v>
      </c>
      <c r="P39" s="3" t="s">
        <v>12</v>
      </c>
      <c r="Q39" s="2">
        <v>9096</v>
      </c>
      <c r="R39" s="2">
        <v>0</v>
      </c>
      <c r="S39" s="2">
        <v>1202</v>
      </c>
      <c r="T39" s="2">
        <v>0</v>
      </c>
      <c r="U39" s="2">
        <v>1588</v>
      </c>
      <c r="V39" s="2">
        <v>0</v>
      </c>
      <c r="W39" s="2">
        <v>42928</v>
      </c>
      <c r="X39" s="2">
        <v>0</v>
      </c>
      <c r="Y39" s="2">
        <v>6352</v>
      </c>
      <c r="Z39" s="2">
        <v>0</v>
      </c>
      <c r="AA39" s="1">
        <f>Q39+S39+U39+W39+Y39</f>
        <v>61166</v>
      </c>
      <c r="AB39" s="13">
        <f>R39+T39+V39+X39+Z39</f>
        <v>0</v>
      </c>
      <c r="AC39" s="14">
        <f>AA39+AB39</f>
        <v>61166</v>
      </c>
      <c r="AE39" s="3" t="s">
        <v>12</v>
      </c>
      <c r="AF39" s="2">
        <f>IFERROR(B39/Q39, "N.A.")</f>
        <v>3836.841248900615</v>
      </c>
      <c r="AG39" s="2" t="str">
        <f t="shared" ref="AG39:AR43" si="30">IFERROR(C39/R39, "N.A.")</f>
        <v>N.A.</v>
      </c>
      <c r="AH39" s="2">
        <f t="shared" si="30"/>
        <v>2477.2920133111484</v>
      </c>
      <c r="AI39" s="2" t="str">
        <f t="shared" si="30"/>
        <v>N.A.</v>
      </c>
      <c r="AJ39" s="2">
        <f t="shared" si="30"/>
        <v>4232.6385390428213</v>
      </c>
      <c r="AK39" s="2" t="str">
        <f t="shared" si="30"/>
        <v>N.A.</v>
      </c>
      <c r="AL39" s="2">
        <f t="shared" si="30"/>
        <v>2691.6515560939265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2618.2235392211369</v>
      </c>
      <c r="AQ39" s="13" t="str">
        <f t="shared" si="30"/>
        <v>N.A.</v>
      </c>
      <c r="AR39" s="14">
        <f t="shared" si="30"/>
        <v>2618.2235392211369</v>
      </c>
    </row>
    <row r="40" spans="1:44" ht="15" customHeight="1" thickBot="1" x14ac:dyDescent="0.3">
      <c r="A40" s="3" t="s">
        <v>13</v>
      </c>
      <c r="B40" s="2">
        <v>97464928</v>
      </c>
      <c r="C40" s="2">
        <v>2508405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97464928</v>
      </c>
      <c r="M40" s="13">
        <f t="shared" si="31"/>
        <v>2508405</v>
      </c>
      <c r="N40" s="14">
        <f t="shared" ref="N40:N42" si="32">L40+M40</f>
        <v>99973333</v>
      </c>
      <c r="P40" s="3" t="s">
        <v>13</v>
      </c>
      <c r="Q40" s="2">
        <v>27287</v>
      </c>
      <c r="R40" s="2">
        <v>818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27287</v>
      </c>
      <c r="AB40" s="13">
        <f t="shared" si="33"/>
        <v>818</v>
      </c>
      <c r="AC40" s="14">
        <f t="shared" ref="AC40:AC42" si="34">AA40+AB40</f>
        <v>28105</v>
      </c>
      <c r="AE40" s="3" t="s">
        <v>13</v>
      </c>
      <c r="AF40" s="2">
        <f t="shared" ref="AF40:AF43" si="35">IFERROR(B40/Q40, "N.A.")</f>
        <v>3571.8447612416171</v>
      </c>
      <c r="AG40" s="2">
        <f t="shared" si="30"/>
        <v>3066.5097799511004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3571.8447612416171</v>
      </c>
      <c r="AQ40" s="13">
        <f t="shared" si="30"/>
        <v>3066.5097799511004</v>
      </c>
      <c r="AR40" s="14">
        <f t="shared" si="30"/>
        <v>3557.1369151396548</v>
      </c>
    </row>
    <row r="41" spans="1:44" ht="15" customHeight="1" thickBot="1" x14ac:dyDescent="0.3">
      <c r="A41" s="3" t="s">
        <v>14</v>
      </c>
      <c r="B41" s="2">
        <v>200468347.00000009</v>
      </c>
      <c r="C41" s="2">
        <v>879995805.00000036</v>
      </c>
      <c r="D41" s="2">
        <v>46354490.000000007</v>
      </c>
      <c r="E41" s="2">
        <v>8596400</v>
      </c>
      <c r="F41" s="2"/>
      <c r="G41" s="2">
        <v>47130990</v>
      </c>
      <c r="H41" s="2"/>
      <c r="I41" s="2">
        <v>23887379.999999996</v>
      </c>
      <c r="J41" s="2">
        <v>0</v>
      </c>
      <c r="K41" s="2"/>
      <c r="L41" s="1">
        <f t="shared" si="31"/>
        <v>246822837.00000009</v>
      </c>
      <c r="M41" s="13">
        <f t="shared" si="31"/>
        <v>959610575.00000036</v>
      </c>
      <c r="N41" s="14">
        <f t="shared" si="32"/>
        <v>1206433412.0000005</v>
      </c>
      <c r="P41" s="3" t="s">
        <v>14</v>
      </c>
      <c r="Q41" s="2">
        <v>47110</v>
      </c>
      <c r="R41" s="2">
        <v>150473</v>
      </c>
      <c r="S41" s="2">
        <v>6145</v>
      </c>
      <c r="T41" s="2">
        <v>911</v>
      </c>
      <c r="U41" s="2">
        <v>0</v>
      </c>
      <c r="V41" s="2">
        <v>7031</v>
      </c>
      <c r="W41" s="2">
        <v>0</v>
      </c>
      <c r="X41" s="2">
        <v>7843</v>
      </c>
      <c r="Y41" s="2">
        <v>8425</v>
      </c>
      <c r="Z41" s="2">
        <v>0</v>
      </c>
      <c r="AA41" s="1">
        <f t="shared" si="33"/>
        <v>61680</v>
      </c>
      <c r="AB41" s="13">
        <f t="shared" si="33"/>
        <v>166258</v>
      </c>
      <c r="AC41" s="14">
        <f t="shared" si="34"/>
        <v>227938</v>
      </c>
      <c r="AE41" s="3" t="s">
        <v>14</v>
      </c>
      <c r="AF41" s="2">
        <f t="shared" si="35"/>
        <v>4255.3247081299105</v>
      </c>
      <c r="AG41" s="2">
        <f t="shared" si="30"/>
        <v>5848.1973842483394</v>
      </c>
      <c r="AH41" s="2">
        <f t="shared" si="30"/>
        <v>7543.4483319772189</v>
      </c>
      <c r="AI41" s="2">
        <f t="shared" si="30"/>
        <v>9436.2239297475298</v>
      </c>
      <c r="AJ41" s="2" t="str">
        <f t="shared" si="30"/>
        <v>N.A.</v>
      </c>
      <c r="AK41" s="2">
        <f t="shared" si="30"/>
        <v>6703.3124733323848</v>
      </c>
      <c r="AL41" s="2" t="str">
        <f t="shared" si="30"/>
        <v>N.A.</v>
      </c>
      <c r="AM41" s="2">
        <f t="shared" si="30"/>
        <v>3045.6942496493684</v>
      </c>
      <c r="AN41" s="2">
        <f t="shared" si="30"/>
        <v>0</v>
      </c>
      <c r="AO41" s="2" t="str">
        <f t="shared" si="30"/>
        <v>N.A.</v>
      </c>
      <c r="AP41" s="15">
        <f t="shared" si="30"/>
        <v>4001.6672665369665</v>
      </c>
      <c r="AQ41" s="13">
        <f t="shared" si="30"/>
        <v>5771.8159426914817</v>
      </c>
      <c r="AR41" s="14">
        <f t="shared" si="30"/>
        <v>5292.8138879870867</v>
      </c>
    </row>
    <row r="42" spans="1:44" ht="15" customHeight="1" thickBot="1" x14ac:dyDescent="0.3">
      <c r="A42" s="3" t="s">
        <v>15</v>
      </c>
      <c r="B42" s="2">
        <v>4238166</v>
      </c>
      <c r="C42" s="2"/>
      <c r="D42" s="2"/>
      <c r="E42" s="2"/>
      <c r="F42" s="2"/>
      <c r="G42" s="2">
        <v>62500</v>
      </c>
      <c r="H42" s="2">
        <v>551205</v>
      </c>
      <c r="I42" s="2"/>
      <c r="J42" s="2">
        <v>0</v>
      </c>
      <c r="K42" s="2"/>
      <c r="L42" s="1">
        <f t="shared" si="31"/>
        <v>4789371</v>
      </c>
      <c r="M42" s="13">
        <f t="shared" si="31"/>
        <v>62500</v>
      </c>
      <c r="N42" s="14">
        <f t="shared" si="32"/>
        <v>4851871</v>
      </c>
      <c r="P42" s="3" t="s">
        <v>15</v>
      </c>
      <c r="Q42" s="2">
        <v>880</v>
      </c>
      <c r="R42" s="2">
        <v>0</v>
      </c>
      <c r="S42" s="2">
        <v>0</v>
      </c>
      <c r="T42" s="2">
        <v>0</v>
      </c>
      <c r="U42" s="2">
        <v>0</v>
      </c>
      <c r="V42" s="2">
        <v>125</v>
      </c>
      <c r="W42" s="2">
        <v>612</v>
      </c>
      <c r="X42" s="2">
        <v>0</v>
      </c>
      <c r="Y42" s="2">
        <v>1147</v>
      </c>
      <c r="Z42" s="2">
        <v>0</v>
      </c>
      <c r="AA42" s="1">
        <f t="shared" si="33"/>
        <v>2639</v>
      </c>
      <c r="AB42" s="13">
        <f t="shared" si="33"/>
        <v>125</v>
      </c>
      <c r="AC42" s="14">
        <f t="shared" si="34"/>
        <v>2764</v>
      </c>
      <c r="AE42" s="3" t="s">
        <v>15</v>
      </c>
      <c r="AF42" s="2">
        <f t="shared" si="35"/>
        <v>4816.0977272727268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500</v>
      </c>
      <c r="AL42" s="2">
        <f t="shared" si="30"/>
        <v>900.66176470588232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1814.8431223948464</v>
      </c>
      <c r="AQ42" s="13">
        <f t="shared" si="30"/>
        <v>500</v>
      </c>
      <c r="AR42" s="14">
        <f t="shared" si="30"/>
        <v>1755.3802460202605</v>
      </c>
    </row>
    <row r="43" spans="1:44" ht="15" customHeight="1" thickBot="1" x14ac:dyDescent="0.3">
      <c r="A43" s="4" t="s">
        <v>16</v>
      </c>
      <c r="B43" s="2">
        <v>337071348.9999997</v>
      </c>
      <c r="C43" s="2">
        <v>882504209.99999952</v>
      </c>
      <c r="D43" s="2">
        <v>49332195.000000007</v>
      </c>
      <c r="E43" s="2">
        <v>8596400</v>
      </c>
      <c r="F43" s="2">
        <v>6721430</v>
      </c>
      <c r="G43" s="2">
        <v>47193490</v>
      </c>
      <c r="H43" s="2">
        <v>116098423.00000006</v>
      </c>
      <c r="I43" s="2">
        <v>23887379.999999996</v>
      </c>
      <c r="J43" s="2">
        <v>0</v>
      </c>
      <c r="K43" s="2"/>
      <c r="L43" s="1">
        <f t="shared" ref="L43" si="36">B43+D43+F43+H43+J43</f>
        <v>509223396.99999976</v>
      </c>
      <c r="M43" s="13">
        <f t="shared" ref="M43" si="37">C43+E43+G43+I43+K43</f>
        <v>962181479.99999952</v>
      </c>
      <c r="N43" s="17">
        <f t="shared" ref="N43" si="38">L43+M43</f>
        <v>1471404876.9999993</v>
      </c>
      <c r="P43" s="4" t="s">
        <v>16</v>
      </c>
      <c r="Q43" s="2">
        <v>84373</v>
      </c>
      <c r="R43" s="2">
        <v>151291</v>
      </c>
      <c r="S43" s="2">
        <v>7347</v>
      </c>
      <c r="T43" s="2">
        <v>911</v>
      </c>
      <c r="U43" s="2">
        <v>1588</v>
      </c>
      <c r="V43" s="2">
        <v>7156</v>
      </c>
      <c r="W43" s="2">
        <v>43540</v>
      </c>
      <c r="X43" s="2">
        <v>7843</v>
      </c>
      <c r="Y43" s="2">
        <v>15924</v>
      </c>
      <c r="Z43" s="2">
        <v>0</v>
      </c>
      <c r="AA43" s="1">
        <f t="shared" ref="AA43" si="39">Q43+S43+U43+W43+Y43</f>
        <v>152772</v>
      </c>
      <c r="AB43" s="13">
        <f t="shared" ref="AB43" si="40">R43+T43+V43+X43+Z43</f>
        <v>167201</v>
      </c>
      <c r="AC43" s="17">
        <f t="shared" ref="AC43" si="41">AA43+AB43</f>
        <v>319973</v>
      </c>
      <c r="AE43" s="4" t="s">
        <v>16</v>
      </c>
      <c r="AF43" s="2">
        <f t="shared" si="35"/>
        <v>3995.014388489205</v>
      </c>
      <c r="AG43" s="2">
        <f t="shared" si="30"/>
        <v>5833.1573589968966</v>
      </c>
      <c r="AH43" s="2">
        <f t="shared" si="30"/>
        <v>6714.6039199673351</v>
      </c>
      <c r="AI43" s="2">
        <f t="shared" si="30"/>
        <v>9436.2239297475298</v>
      </c>
      <c r="AJ43" s="2">
        <f t="shared" si="30"/>
        <v>4232.6385390428213</v>
      </c>
      <c r="AK43" s="2">
        <f t="shared" si="30"/>
        <v>6594.9538848518723</v>
      </c>
      <c r="AL43" s="2">
        <f t="shared" si="30"/>
        <v>2666.477331189712</v>
      </c>
      <c r="AM43" s="2">
        <f t="shared" si="30"/>
        <v>3045.6942496493684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3333.2246550414984</v>
      </c>
      <c r="AQ43" s="13">
        <f t="shared" ref="AQ43" si="43">IFERROR(M43/AB43, "N.A.")</f>
        <v>5754.6395057445798</v>
      </c>
      <c r="AR43" s="14">
        <f t="shared" ref="AR43" si="44">IFERROR(N43/AC43, "N.A.")</f>
        <v>4598.5282414453695</v>
      </c>
    </row>
    <row r="44" spans="1:44" ht="15" customHeight="1" thickBot="1" x14ac:dyDescent="0.3">
      <c r="A44" s="5" t="s">
        <v>0</v>
      </c>
      <c r="B44" s="24">
        <f>B43+C43</f>
        <v>1219575558.9999993</v>
      </c>
      <c r="C44" s="26"/>
      <c r="D44" s="24">
        <f>D43+E43</f>
        <v>57928595.000000007</v>
      </c>
      <c r="E44" s="26"/>
      <c r="F44" s="24">
        <f>F43+G43</f>
        <v>53914920</v>
      </c>
      <c r="G44" s="26"/>
      <c r="H44" s="24">
        <f>H43+I43</f>
        <v>139985803.00000006</v>
      </c>
      <c r="I44" s="26"/>
      <c r="J44" s="24">
        <f>J43+K43</f>
        <v>0</v>
      </c>
      <c r="K44" s="26"/>
      <c r="L44" s="24">
        <f>L43+M43</f>
        <v>1471404876.9999993</v>
      </c>
      <c r="M44" s="25"/>
      <c r="N44" s="18">
        <f>B44+D44+F44+H44+J44</f>
        <v>1471404876.9999993</v>
      </c>
      <c r="P44" s="5" t="s">
        <v>0</v>
      </c>
      <c r="Q44" s="24">
        <f>Q43+R43</f>
        <v>235664</v>
      </c>
      <c r="R44" s="26"/>
      <c r="S44" s="24">
        <f>S43+T43</f>
        <v>8258</v>
      </c>
      <c r="T44" s="26"/>
      <c r="U44" s="24">
        <f>U43+V43</f>
        <v>8744</v>
      </c>
      <c r="V44" s="26"/>
      <c r="W44" s="24">
        <f>W43+X43</f>
        <v>51383</v>
      </c>
      <c r="X44" s="26"/>
      <c r="Y44" s="24">
        <f>Y43+Z43</f>
        <v>15924</v>
      </c>
      <c r="Z44" s="26"/>
      <c r="AA44" s="24">
        <f>AA43+AB43</f>
        <v>319973</v>
      </c>
      <c r="AB44" s="25"/>
      <c r="AC44" s="18">
        <f>Q44+S44+U44+W44+Y44</f>
        <v>319973</v>
      </c>
      <c r="AE44" s="5" t="s">
        <v>0</v>
      </c>
      <c r="AF44" s="27">
        <f>IFERROR(B44/Q44,"N.A.")</f>
        <v>5175.0609299680873</v>
      </c>
      <c r="AG44" s="28"/>
      <c r="AH44" s="27">
        <f>IFERROR(D44/S44,"N.A.")</f>
        <v>7014.8456042625339</v>
      </c>
      <c r="AI44" s="28"/>
      <c r="AJ44" s="27">
        <f>IFERROR(F44/U44,"N.A.")</f>
        <v>6165.9332113449218</v>
      </c>
      <c r="AK44" s="28"/>
      <c r="AL44" s="27">
        <f>IFERROR(H44/W44,"N.A.")</f>
        <v>2724.3602553373694</v>
      </c>
      <c r="AM44" s="28"/>
      <c r="AN44" s="27">
        <f>IFERROR(J44/Y44,"N.A.")</f>
        <v>0</v>
      </c>
      <c r="AO44" s="28"/>
      <c r="AP44" s="27">
        <f>IFERROR(L44/AA44,"N.A.")</f>
        <v>4598.5282414453695</v>
      </c>
      <c r="AQ44" s="28"/>
      <c r="AR44" s="16">
        <f>IFERROR(N44/AC44, "N.A.")</f>
        <v>4598.5282414453695</v>
      </c>
    </row>
  </sheetData>
  <mergeCells count="144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6403990.0000000009</v>
      </c>
      <c r="C15" s="2"/>
      <c r="D15" s="2">
        <v>3680519.9999999995</v>
      </c>
      <c r="E15" s="2"/>
      <c r="F15" s="2">
        <v>1873080</v>
      </c>
      <c r="G15" s="2"/>
      <c r="H15" s="2">
        <v>2480121</v>
      </c>
      <c r="I15" s="2"/>
      <c r="J15" s="2"/>
      <c r="K15" s="2"/>
      <c r="L15" s="1">
        <f>B15+D15+F15+H15+J15</f>
        <v>14437711</v>
      </c>
      <c r="M15" s="13">
        <f>C15+E15+G15+I15+K15</f>
        <v>0</v>
      </c>
      <c r="N15" s="14">
        <f>L15+M15</f>
        <v>14437711</v>
      </c>
      <c r="P15" s="3" t="s">
        <v>12</v>
      </c>
      <c r="Q15" s="2">
        <v>2088</v>
      </c>
      <c r="R15" s="2">
        <v>0</v>
      </c>
      <c r="S15" s="2">
        <v>711</v>
      </c>
      <c r="T15" s="2">
        <v>0</v>
      </c>
      <c r="U15" s="2">
        <v>689</v>
      </c>
      <c r="V15" s="2">
        <v>0</v>
      </c>
      <c r="W15" s="2">
        <v>1422</v>
      </c>
      <c r="X15" s="2">
        <v>0</v>
      </c>
      <c r="Y15" s="2">
        <v>0</v>
      </c>
      <c r="Z15" s="2">
        <v>0</v>
      </c>
      <c r="AA15" s="1">
        <f>Q15+S15+U15+W15+Y15</f>
        <v>4910</v>
      </c>
      <c r="AB15" s="13">
        <f>R15+T15+V15+X15+Z15</f>
        <v>0</v>
      </c>
      <c r="AC15" s="14">
        <f>AA15+AB15</f>
        <v>4910</v>
      </c>
      <c r="AE15" s="3" t="s">
        <v>12</v>
      </c>
      <c r="AF15" s="2">
        <f>IFERROR(B15/Q15, "N.A.")</f>
        <v>3067.0450191570885</v>
      </c>
      <c r="AG15" s="2" t="str">
        <f t="shared" ref="AG15:AR19" si="0">IFERROR(C15/R15, "N.A.")</f>
        <v>N.A.</v>
      </c>
      <c r="AH15" s="2">
        <f t="shared" si="0"/>
        <v>5176.5400843881853</v>
      </c>
      <c r="AI15" s="2" t="str">
        <f t="shared" si="0"/>
        <v>N.A.</v>
      </c>
      <c r="AJ15" s="2">
        <f t="shared" si="0"/>
        <v>2718.5486211901307</v>
      </c>
      <c r="AK15" s="2" t="str">
        <f t="shared" si="0"/>
        <v>N.A.</v>
      </c>
      <c r="AL15" s="2">
        <f t="shared" si="0"/>
        <v>1744.1075949367089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2940.4706720977597</v>
      </c>
      <c r="AQ15" s="13" t="str">
        <f t="shared" si="0"/>
        <v>N.A.</v>
      </c>
      <c r="AR15" s="14">
        <f t="shared" si="0"/>
        <v>2940.4706720977597</v>
      </c>
    </row>
    <row r="16" spans="1:44" ht="15" customHeight="1" thickBot="1" x14ac:dyDescent="0.3">
      <c r="A16" s="3" t="s">
        <v>13</v>
      </c>
      <c r="B16" s="2">
        <v>2412410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2412410</v>
      </c>
      <c r="M16" s="13">
        <f t="shared" si="1"/>
        <v>0</v>
      </c>
      <c r="N16" s="14">
        <f t="shared" ref="N16:N18" si="2">L16+M16</f>
        <v>2412410</v>
      </c>
      <c r="P16" s="3" t="s">
        <v>13</v>
      </c>
      <c r="Q16" s="2">
        <v>1232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1232</v>
      </c>
      <c r="AB16" s="13">
        <f t="shared" si="3"/>
        <v>0</v>
      </c>
      <c r="AC16" s="14">
        <f t="shared" ref="AC16:AC18" si="4">AA16+AB16</f>
        <v>1232</v>
      </c>
      <c r="AE16" s="3" t="s">
        <v>13</v>
      </c>
      <c r="AF16" s="2">
        <f t="shared" ref="AF16:AF19" si="5">IFERROR(B16/Q16, "N.A.")</f>
        <v>1958.125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1958.125</v>
      </c>
      <c r="AQ16" s="13" t="str">
        <f t="shared" si="0"/>
        <v>N.A.</v>
      </c>
      <c r="AR16" s="14">
        <f t="shared" si="0"/>
        <v>1958.125</v>
      </c>
    </row>
    <row r="17" spans="1:44" ht="15" customHeight="1" thickBot="1" x14ac:dyDescent="0.3">
      <c r="A17" s="3" t="s">
        <v>14</v>
      </c>
      <c r="B17" s="2">
        <v>14978590</v>
      </c>
      <c r="C17" s="2">
        <v>35711140</v>
      </c>
      <c r="D17" s="2">
        <v>2154730</v>
      </c>
      <c r="E17" s="2"/>
      <c r="F17" s="2"/>
      <c r="G17" s="2">
        <v>0</v>
      </c>
      <c r="H17" s="2"/>
      <c r="I17" s="2">
        <v>1536820</v>
      </c>
      <c r="J17" s="2">
        <v>0</v>
      </c>
      <c r="K17" s="2"/>
      <c r="L17" s="1">
        <f t="shared" si="1"/>
        <v>17133320</v>
      </c>
      <c r="M17" s="13">
        <f t="shared" si="1"/>
        <v>37247960</v>
      </c>
      <c r="N17" s="14">
        <f t="shared" si="2"/>
        <v>54381280</v>
      </c>
      <c r="P17" s="3" t="s">
        <v>14</v>
      </c>
      <c r="Q17" s="2">
        <v>2654</v>
      </c>
      <c r="R17" s="2">
        <v>5360</v>
      </c>
      <c r="S17" s="2">
        <v>689</v>
      </c>
      <c r="T17" s="2">
        <v>0</v>
      </c>
      <c r="U17" s="2">
        <v>0</v>
      </c>
      <c r="V17" s="2">
        <v>183</v>
      </c>
      <c r="W17" s="2">
        <v>0</v>
      </c>
      <c r="X17" s="2">
        <v>689</v>
      </c>
      <c r="Y17" s="2">
        <v>447</v>
      </c>
      <c r="Z17" s="2">
        <v>0</v>
      </c>
      <c r="AA17" s="1">
        <f t="shared" si="3"/>
        <v>3790</v>
      </c>
      <c r="AB17" s="13">
        <f t="shared" si="3"/>
        <v>6232</v>
      </c>
      <c r="AC17" s="14">
        <f t="shared" si="4"/>
        <v>10022</v>
      </c>
      <c r="AE17" s="3" t="s">
        <v>14</v>
      </c>
      <c r="AF17" s="2">
        <f t="shared" si="5"/>
        <v>5643.7792012057271</v>
      </c>
      <c r="AG17" s="2">
        <f t="shared" si="0"/>
        <v>6662.5261194029854</v>
      </c>
      <c r="AH17" s="2">
        <f t="shared" si="0"/>
        <v>3127.3294629898405</v>
      </c>
      <c r="AI17" s="2" t="str">
        <f t="shared" si="0"/>
        <v>N.A.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>
        <f t="shared" si="0"/>
        <v>2230.5079825834541</v>
      </c>
      <c r="AN17" s="2">
        <f t="shared" si="0"/>
        <v>0</v>
      </c>
      <c r="AO17" s="2" t="str">
        <f t="shared" si="0"/>
        <v>N.A.</v>
      </c>
      <c r="AP17" s="15">
        <f t="shared" si="0"/>
        <v>4520.6649076517151</v>
      </c>
      <c r="AQ17" s="13">
        <f t="shared" si="0"/>
        <v>5976.8870346598205</v>
      </c>
      <c r="AR17" s="14">
        <f t="shared" si="0"/>
        <v>5426.1903811614447</v>
      </c>
    </row>
    <row r="18" spans="1:44" ht="15" customHeight="1" thickBot="1" x14ac:dyDescent="0.3">
      <c r="A18" s="3" t="s">
        <v>15</v>
      </c>
      <c r="B18" s="2">
        <v>472140</v>
      </c>
      <c r="C18" s="2">
        <v>4394600</v>
      </c>
      <c r="D18" s="2"/>
      <c r="E18" s="2"/>
      <c r="F18" s="2"/>
      <c r="G18" s="2"/>
      <c r="H18" s="2">
        <v>1061400</v>
      </c>
      <c r="I18" s="2"/>
      <c r="J18" s="2"/>
      <c r="K18" s="2"/>
      <c r="L18" s="1">
        <f t="shared" si="1"/>
        <v>1533540</v>
      </c>
      <c r="M18" s="13">
        <f t="shared" si="1"/>
        <v>4394600</v>
      </c>
      <c r="N18" s="14">
        <f t="shared" si="2"/>
        <v>5928140</v>
      </c>
      <c r="P18" s="3" t="s">
        <v>15</v>
      </c>
      <c r="Q18" s="2">
        <v>183</v>
      </c>
      <c r="R18" s="2">
        <v>1217</v>
      </c>
      <c r="S18" s="2">
        <v>0</v>
      </c>
      <c r="T18" s="2">
        <v>0</v>
      </c>
      <c r="U18" s="2">
        <v>0</v>
      </c>
      <c r="V18" s="2">
        <v>0</v>
      </c>
      <c r="W18" s="2">
        <v>915</v>
      </c>
      <c r="X18" s="2">
        <v>0</v>
      </c>
      <c r="Y18" s="2">
        <v>0</v>
      </c>
      <c r="Z18" s="2">
        <v>0</v>
      </c>
      <c r="AA18" s="1">
        <f t="shared" si="3"/>
        <v>1098</v>
      </c>
      <c r="AB18" s="13">
        <f t="shared" si="3"/>
        <v>1217</v>
      </c>
      <c r="AC18" s="17">
        <f t="shared" si="4"/>
        <v>2315</v>
      </c>
      <c r="AE18" s="3" t="s">
        <v>15</v>
      </c>
      <c r="AF18" s="2">
        <f t="shared" si="5"/>
        <v>2580</v>
      </c>
      <c r="AG18" s="2">
        <f t="shared" si="0"/>
        <v>3611.01068200493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1160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1396.6666666666667</v>
      </c>
      <c r="AQ18" s="13">
        <f t="shared" si="0"/>
        <v>3611.01068200493</v>
      </c>
      <c r="AR18" s="14">
        <f t="shared" si="0"/>
        <v>2560.7516198704102</v>
      </c>
    </row>
    <row r="19" spans="1:44" ht="15" customHeight="1" thickBot="1" x14ac:dyDescent="0.3">
      <c r="A19" s="4" t="s">
        <v>16</v>
      </c>
      <c r="B19" s="2">
        <v>24267129.999999996</v>
      </c>
      <c r="C19" s="2">
        <v>40105740</v>
      </c>
      <c r="D19" s="2">
        <v>5835249.9999999991</v>
      </c>
      <c r="E19" s="2"/>
      <c r="F19" s="2">
        <v>1873080</v>
      </c>
      <c r="G19" s="2">
        <v>0</v>
      </c>
      <c r="H19" s="2">
        <v>3541520.9999999995</v>
      </c>
      <c r="I19" s="2">
        <v>1536820</v>
      </c>
      <c r="J19" s="2">
        <v>0</v>
      </c>
      <c r="K19" s="2"/>
      <c r="L19" s="1">
        <f t="shared" ref="L19" si="6">B19+D19+F19+H19+J19</f>
        <v>35516980.999999993</v>
      </c>
      <c r="M19" s="13">
        <f t="shared" ref="M19" si="7">C19+E19+G19+I19+K19</f>
        <v>41642560</v>
      </c>
      <c r="N19" s="17">
        <f t="shared" ref="N19" si="8">L19+M19</f>
        <v>77159541</v>
      </c>
      <c r="P19" s="4" t="s">
        <v>16</v>
      </c>
      <c r="Q19" s="2">
        <v>6157</v>
      </c>
      <c r="R19" s="2">
        <v>6577</v>
      </c>
      <c r="S19" s="2">
        <v>1400</v>
      </c>
      <c r="T19" s="2">
        <v>0</v>
      </c>
      <c r="U19" s="2">
        <v>689</v>
      </c>
      <c r="V19" s="2">
        <v>183</v>
      </c>
      <c r="W19" s="2">
        <v>2337</v>
      </c>
      <c r="X19" s="2">
        <v>689</v>
      </c>
      <c r="Y19" s="2">
        <v>447</v>
      </c>
      <c r="Z19" s="2">
        <v>0</v>
      </c>
      <c r="AA19" s="1">
        <f t="shared" ref="AA19" si="9">Q19+S19+U19+W19+Y19</f>
        <v>11030</v>
      </c>
      <c r="AB19" s="13">
        <f t="shared" ref="AB19" si="10">R19+T19+V19+X19+Z19</f>
        <v>7449</v>
      </c>
      <c r="AC19" s="14">
        <f t="shared" ref="AC19" si="11">AA19+AB19</f>
        <v>18479</v>
      </c>
      <c r="AE19" s="4" t="s">
        <v>16</v>
      </c>
      <c r="AF19" s="2">
        <f t="shared" si="5"/>
        <v>3941.3886633100528</v>
      </c>
      <c r="AG19" s="2">
        <f t="shared" si="0"/>
        <v>6097.8774517257107</v>
      </c>
      <c r="AH19" s="2">
        <f t="shared" si="0"/>
        <v>4168.0357142857138</v>
      </c>
      <c r="AI19" s="2" t="str">
        <f t="shared" si="0"/>
        <v>N.A.</v>
      </c>
      <c r="AJ19" s="2">
        <f t="shared" si="0"/>
        <v>2718.5486211901307</v>
      </c>
      <c r="AK19" s="2">
        <f t="shared" si="0"/>
        <v>0</v>
      </c>
      <c r="AL19" s="2">
        <f t="shared" si="0"/>
        <v>1515.4133504492938</v>
      </c>
      <c r="AM19" s="2">
        <f t="shared" si="0"/>
        <v>2230.5079825834541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3220.0345421577508</v>
      </c>
      <c r="AQ19" s="13">
        <f t="shared" ref="AQ19" si="13">IFERROR(M19/AB19, "N.A.")</f>
        <v>5590.3557524499929</v>
      </c>
      <c r="AR19" s="14">
        <f t="shared" ref="AR19" si="14">IFERROR(N19/AC19, "N.A.")</f>
        <v>4175.5257860273823</v>
      </c>
    </row>
    <row r="20" spans="1:44" ht="15" customHeight="1" thickBot="1" x14ac:dyDescent="0.3">
      <c r="A20" s="5" t="s">
        <v>0</v>
      </c>
      <c r="B20" s="24">
        <f>B19+C19</f>
        <v>64372870</v>
      </c>
      <c r="C20" s="26"/>
      <c r="D20" s="24">
        <f>D19+E19</f>
        <v>5835249.9999999991</v>
      </c>
      <c r="E20" s="26"/>
      <c r="F20" s="24">
        <f>F19+G19</f>
        <v>1873080</v>
      </c>
      <c r="G20" s="26"/>
      <c r="H20" s="24">
        <f>H19+I19</f>
        <v>5078341</v>
      </c>
      <c r="I20" s="26"/>
      <c r="J20" s="24">
        <f>J19+K19</f>
        <v>0</v>
      </c>
      <c r="K20" s="26"/>
      <c r="L20" s="24">
        <f>L19+M19</f>
        <v>77159541</v>
      </c>
      <c r="M20" s="25"/>
      <c r="N20" s="18">
        <f>B20+D20+F20+H20+J20</f>
        <v>77159541</v>
      </c>
      <c r="P20" s="5" t="s">
        <v>0</v>
      </c>
      <c r="Q20" s="24">
        <f>Q19+R19</f>
        <v>12734</v>
      </c>
      <c r="R20" s="26"/>
      <c r="S20" s="24">
        <f>S19+T19</f>
        <v>1400</v>
      </c>
      <c r="T20" s="26"/>
      <c r="U20" s="24">
        <f>U19+V19</f>
        <v>872</v>
      </c>
      <c r="V20" s="26"/>
      <c r="W20" s="24">
        <f>W19+X19</f>
        <v>3026</v>
      </c>
      <c r="X20" s="26"/>
      <c r="Y20" s="24">
        <f>Y19+Z19</f>
        <v>447</v>
      </c>
      <c r="Z20" s="26"/>
      <c r="AA20" s="24">
        <f>AA19+AB19</f>
        <v>18479</v>
      </c>
      <c r="AB20" s="26"/>
      <c r="AC20" s="19">
        <f>Q20+S20+U20+W20+Y20</f>
        <v>18479</v>
      </c>
      <c r="AE20" s="5" t="s">
        <v>0</v>
      </c>
      <c r="AF20" s="27">
        <f>IFERROR(B20/Q20,"N.A.")</f>
        <v>5055.1963247997483</v>
      </c>
      <c r="AG20" s="28"/>
      <c r="AH20" s="27">
        <f>IFERROR(D20/S20,"N.A.")</f>
        <v>4168.0357142857138</v>
      </c>
      <c r="AI20" s="28"/>
      <c r="AJ20" s="27">
        <f>IFERROR(F20/U20,"N.A.")</f>
        <v>2148.0275229357799</v>
      </c>
      <c r="AK20" s="28"/>
      <c r="AL20" s="27">
        <f>IFERROR(H20/W20,"N.A.")</f>
        <v>1678.2356245869134</v>
      </c>
      <c r="AM20" s="28"/>
      <c r="AN20" s="27">
        <f>IFERROR(J20/Y20,"N.A.")</f>
        <v>0</v>
      </c>
      <c r="AO20" s="28"/>
      <c r="AP20" s="27">
        <f>IFERROR(L20/AA20,"N.A.")</f>
        <v>4175.5257860273823</v>
      </c>
      <c r="AQ20" s="28"/>
      <c r="AR20" s="16">
        <f>IFERROR(N20/AC20, "N.A.")</f>
        <v>4175.5257860273823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4910170</v>
      </c>
      <c r="C27" s="2"/>
      <c r="D27" s="2">
        <v>3680519.9999999995</v>
      </c>
      <c r="E27" s="2"/>
      <c r="F27" s="2">
        <v>1873080</v>
      </c>
      <c r="G27" s="2"/>
      <c r="H27" s="2">
        <v>908160</v>
      </c>
      <c r="I27" s="2"/>
      <c r="J27" s="2"/>
      <c r="K27" s="2"/>
      <c r="L27" s="1">
        <f>B27+D27+F27+H27+J27</f>
        <v>11371930</v>
      </c>
      <c r="M27" s="13">
        <f>C27+E27+G27+I27+K27</f>
        <v>0</v>
      </c>
      <c r="N27" s="14">
        <f>L27+M27</f>
        <v>11371930</v>
      </c>
      <c r="P27" s="3" t="s">
        <v>12</v>
      </c>
      <c r="Q27" s="2">
        <v>1641</v>
      </c>
      <c r="R27" s="2">
        <v>0</v>
      </c>
      <c r="S27" s="2">
        <v>711</v>
      </c>
      <c r="T27" s="2">
        <v>0</v>
      </c>
      <c r="U27" s="2">
        <v>689</v>
      </c>
      <c r="V27" s="2">
        <v>0</v>
      </c>
      <c r="W27" s="2">
        <v>528</v>
      </c>
      <c r="X27" s="2">
        <v>0</v>
      </c>
      <c r="Y27" s="2">
        <v>0</v>
      </c>
      <c r="Z27" s="2">
        <v>0</v>
      </c>
      <c r="AA27" s="1">
        <f>Q27+S27+U27+W27+Y27</f>
        <v>3569</v>
      </c>
      <c r="AB27" s="13">
        <f>R27+T27+V27+X27+Z27</f>
        <v>0</v>
      </c>
      <c r="AC27" s="14">
        <f>AA27+AB27</f>
        <v>3569</v>
      </c>
      <c r="AE27" s="3" t="s">
        <v>12</v>
      </c>
      <c r="AF27" s="2">
        <f>IFERROR(B27/Q27, "N.A.")</f>
        <v>2992.1815965874466</v>
      </c>
      <c r="AG27" s="2" t="str">
        <f t="shared" ref="AG27:AR31" si="15">IFERROR(C27/R27, "N.A.")</f>
        <v>N.A.</v>
      </c>
      <c r="AH27" s="2">
        <f t="shared" si="15"/>
        <v>5176.5400843881853</v>
      </c>
      <c r="AI27" s="2" t="str">
        <f t="shared" si="15"/>
        <v>N.A.</v>
      </c>
      <c r="AJ27" s="2">
        <f t="shared" si="15"/>
        <v>2718.5486211901307</v>
      </c>
      <c r="AK27" s="2" t="str">
        <f t="shared" si="15"/>
        <v>N.A.</v>
      </c>
      <c r="AL27" s="2">
        <f t="shared" si="15"/>
        <v>1720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3186.3070888203979</v>
      </c>
      <c r="AQ27" s="13" t="str">
        <f t="shared" si="15"/>
        <v>N.A.</v>
      </c>
      <c r="AR27" s="14">
        <f t="shared" si="15"/>
        <v>3186.3070888203979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7404590</v>
      </c>
      <c r="C29" s="2">
        <v>19021940.000000004</v>
      </c>
      <c r="D29" s="2">
        <v>2154730</v>
      </c>
      <c r="E29" s="2"/>
      <c r="F29" s="2"/>
      <c r="G29" s="2">
        <v>0</v>
      </c>
      <c r="H29" s="2"/>
      <c r="I29" s="2">
        <v>1536820</v>
      </c>
      <c r="J29" s="2"/>
      <c r="K29" s="2"/>
      <c r="L29" s="1">
        <f t="shared" si="16"/>
        <v>9559320</v>
      </c>
      <c r="M29" s="13">
        <f t="shared" si="16"/>
        <v>20558760.000000004</v>
      </c>
      <c r="N29" s="14">
        <f t="shared" si="17"/>
        <v>30118080.000000004</v>
      </c>
      <c r="P29" s="3" t="s">
        <v>14</v>
      </c>
      <c r="Q29" s="2">
        <v>1195</v>
      </c>
      <c r="R29" s="2">
        <v>2654</v>
      </c>
      <c r="S29" s="2">
        <v>689</v>
      </c>
      <c r="T29" s="2">
        <v>0</v>
      </c>
      <c r="U29" s="2">
        <v>0</v>
      </c>
      <c r="V29" s="2">
        <v>183</v>
      </c>
      <c r="W29" s="2">
        <v>0</v>
      </c>
      <c r="X29" s="2">
        <v>689</v>
      </c>
      <c r="Y29" s="2">
        <v>0</v>
      </c>
      <c r="Z29" s="2">
        <v>0</v>
      </c>
      <c r="AA29" s="1">
        <f t="shared" si="18"/>
        <v>1884</v>
      </c>
      <c r="AB29" s="13">
        <f t="shared" si="18"/>
        <v>3526</v>
      </c>
      <c r="AC29" s="14">
        <f t="shared" si="19"/>
        <v>5410</v>
      </c>
      <c r="AE29" s="3" t="s">
        <v>14</v>
      </c>
      <c r="AF29" s="2">
        <f t="shared" si="20"/>
        <v>6196.3096234309623</v>
      </c>
      <c r="AG29" s="2">
        <f t="shared" si="15"/>
        <v>7167.2720422004531</v>
      </c>
      <c r="AH29" s="2">
        <f t="shared" si="15"/>
        <v>3127.3294629898405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2230.5079825834541</v>
      </c>
      <c r="AN29" s="2" t="str">
        <f t="shared" si="15"/>
        <v>N.A.</v>
      </c>
      <c r="AO29" s="2" t="str">
        <f t="shared" si="15"/>
        <v>N.A.</v>
      </c>
      <c r="AP29" s="15">
        <f t="shared" si="15"/>
        <v>5073.9490445859874</v>
      </c>
      <c r="AQ29" s="13">
        <f t="shared" si="15"/>
        <v>5830.6182643221791</v>
      </c>
      <c r="AR29" s="14">
        <f t="shared" si="15"/>
        <v>5567.1127541589658</v>
      </c>
    </row>
    <row r="30" spans="1:44" ht="15" customHeight="1" thickBot="1" x14ac:dyDescent="0.3">
      <c r="A30" s="3" t="s">
        <v>15</v>
      </c>
      <c r="B30" s="2">
        <v>472140</v>
      </c>
      <c r="C30" s="2">
        <v>4394600</v>
      </c>
      <c r="D30" s="2"/>
      <c r="E30" s="2"/>
      <c r="F30" s="2"/>
      <c r="G30" s="2"/>
      <c r="H30" s="2">
        <v>786900</v>
      </c>
      <c r="I30" s="2"/>
      <c r="J30" s="2"/>
      <c r="K30" s="2"/>
      <c r="L30" s="1">
        <f t="shared" si="16"/>
        <v>1259040</v>
      </c>
      <c r="M30" s="13">
        <f t="shared" si="16"/>
        <v>4394600</v>
      </c>
      <c r="N30" s="14">
        <f t="shared" si="17"/>
        <v>5653640</v>
      </c>
      <c r="P30" s="3" t="s">
        <v>15</v>
      </c>
      <c r="Q30" s="2">
        <v>183</v>
      </c>
      <c r="R30" s="2">
        <v>1217</v>
      </c>
      <c r="S30" s="2">
        <v>0</v>
      </c>
      <c r="T30" s="2">
        <v>0</v>
      </c>
      <c r="U30" s="2">
        <v>0</v>
      </c>
      <c r="V30" s="2">
        <v>0</v>
      </c>
      <c r="W30" s="2">
        <v>732</v>
      </c>
      <c r="X30" s="2">
        <v>0</v>
      </c>
      <c r="Y30" s="2">
        <v>0</v>
      </c>
      <c r="Z30" s="2">
        <v>0</v>
      </c>
      <c r="AA30" s="1">
        <f t="shared" si="18"/>
        <v>915</v>
      </c>
      <c r="AB30" s="13">
        <f t="shared" si="18"/>
        <v>1217</v>
      </c>
      <c r="AC30" s="17">
        <f t="shared" si="19"/>
        <v>2132</v>
      </c>
      <c r="AE30" s="3" t="s">
        <v>15</v>
      </c>
      <c r="AF30" s="2">
        <f t="shared" si="20"/>
        <v>2580</v>
      </c>
      <c r="AG30" s="2">
        <f t="shared" si="15"/>
        <v>3611.01068200493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1075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1376</v>
      </c>
      <c r="AQ30" s="13">
        <f t="shared" si="15"/>
        <v>3611.01068200493</v>
      </c>
      <c r="AR30" s="14">
        <f t="shared" si="15"/>
        <v>2651.8011257035646</v>
      </c>
    </row>
    <row r="31" spans="1:44" ht="15" customHeight="1" thickBot="1" x14ac:dyDescent="0.3">
      <c r="A31" s="4" t="s">
        <v>16</v>
      </c>
      <c r="B31" s="2">
        <v>12786899.999999998</v>
      </c>
      <c r="C31" s="2">
        <v>23416540</v>
      </c>
      <c r="D31" s="2">
        <v>5835249.9999999991</v>
      </c>
      <c r="E31" s="2"/>
      <c r="F31" s="2">
        <v>1873080</v>
      </c>
      <c r="G31" s="2">
        <v>0</v>
      </c>
      <c r="H31" s="2">
        <v>1695060</v>
      </c>
      <c r="I31" s="2">
        <v>1536820</v>
      </c>
      <c r="J31" s="2"/>
      <c r="K31" s="2"/>
      <c r="L31" s="1">
        <f t="shared" ref="L31" si="21">B31+D31+F31+H31+J31</f>
        <v>22190289.999999996</v>
      </c>
      <c r="M31" s="13">
        <f t="shared" ref="M31" si="22">C31+E31+G31+I31+K31</f>
        <v>24953360</v>
      </c>
      <c r="N31" s="17">
        <f t="shared" ref="N31" si="23">L31+M31</f>
        <v>47143650</v>
      </c>
      <c r="P31" s="4" t="s">
        <v>16</v>
      </c>
      <c r="Q31" s="2">
        <v>3019</v>
      </c>
      <c r="R31" s="2">
        <v>3871</v>
      </c>
      <c r="S31" s="2">
        <v>1400</v>
      </c>
      <c r="T31" s="2">
        <v>0</v>
      </c>
      <c r="U31" s="2">
        <v>689</v>
      </c>
      <c r="V31" s="2">
        <v>183</v>
      </c>
      <c r="W31" s="2">
        <v>1260</v>
      </c>
      <c r="X31" s="2">
        <v>689</v>
      </c>
      <c r="Y31" s="2">
        <v>0</v>
      </c>
      <c r="Z31" s="2">
        <v>0</v>
      </c>
      <c r="AA31" s="1">
        <f t="shared" ref="AA31" si="24">Q31+S31+U31+W31+Y31</f>
        <v>6368</v>
      </c>
      <c r="AB31" s="13">
        <f t="shared" ref="AB31" si="25">R31+T31+V31+X31+Z31</f>
        <v>4743</v>
      </c>
      <c r="AC31" s="14">
        <f t="shared" ref="AC31" si="26">AA31+AB31</f>
        <v>11111</v>
      </c>
      <c r="AE31" s="4" t="s">
        <v>16</v>
      </c>
      <c r="AF31" s="2">
        <f t="shared" si="20"/>
        <v>4235.4753229546204</v>
      </c>
      <c r="AG31" s="2">
        <f t="shared" si="15"/>
        <v>6049.2224231464734</v>
      </c>
      <c r="AH31" s="2">
        <f t="shared" si="15"/>
        <v>4168.0357142857138</v>
      </c>
      <c r="AI31" s="2" t="str">
        <f t="shared" si="15"/>
        <v>N.A.</v>
      </c>
      <c r="AJ31" s="2">
        <f t="shared" si="15"/>
        <v>2718.5486211901307</v>
      </c>
      <c r="AK31" s="2">
        <f t="shared" si="15"/>
        <v>0</v>
      </c>
      <c r="AL31" s="2">
        <f t="shared" si="15"/>
        <v>1345.2857142857142</v>
      </c>
      <c r="AM31" s="2">
        <f t="shared" si="15"/>
        <v>2230.5079825834541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3484.6560929648235</v>
      </c>
      <c r="AQ31" s="13">
        <f t="shared" ref="AQ31" si="28">IFERROR(M31/AB31, "N.A.")</f>
        <v>5261.092135779043</v>
      </c>
      <c r="AR31" s="14">
        <f t="shared" ref="AR31" si="29">IFERROR(N31/AC31, "N.A.")</f>
        <v>4242.9709297092968</v>
      </c>
    </row>
    <row r="32" spans="1:44" ht="15" customHeight="1" thickBot="1" x14ac:dyDescent="0.3">
      <c r="A32" s="5" t="s">
        <v>0</v>
      </c>
      <c r="B32" s="24">
        <f>B31+C31</f>
        <v>36203440</v>
      </c>
      <c r="C32" s="26"/>
      <c r="D32" s="24">
        <f>D31+E31</f>
        <v>5835249.9999999991</v>
      </c>
      <c r="E32" s="26"/>
      <c r="F32" s="24">
        <f>F31+G31</f>
        <v>1873080</v>
      </c>
      <c r="G32" s="26"/>
      <c r="H32" s="24">
        <f>H31+I31</f>
        <v>3231880</v>
      </c>
      <c r="I32" s="26"/>
      <c r="J32" s="24">
        <f>J31+K31</f>
        <v>0</v>
      </c>
      <c r="K32" s="26"/>
      <c r="L32" s="24">
        <f>L31+M31</f>
        <v>47143650</v>
      </c>
      <c r="M32" s="25"/>
      <c r="N32" s="18">
        <f>B32+D32+F32+H32+J32</f>
        <v>47143650</v>
      </c>
      <c r="P32" s="5" t="s">
        <v>0</v>
      </c>
      <c r="Q32" s="24">
        <f>Q31+R31</f>
        <v>6890</v>
      </c>
      <c r="R32" s="26"/>
      <c r="S32" s="24">
        <f>S31+T31</f>
        <v>1400</v>
      </c>
      <c r="T32" s="26"/>
      <c r="U32" s="24">
        <f>U31+V31</f>
        <v>872</v>
      </c>
      <c r="V32" s="26"/>
      <c r="W32" s="24">
        <f>W31+X31</f>
        <v>1949</v>
      </c>
      <c r="X32" s="26"/>
      <c r="Y32" s="24">
        <f>Y31+Z31</f>
        <v>0</v>
      </c>
      <c r="Z32" s="26"/>
      <c r="AA32" s="24">
        <f>AA31+AB31</f>
        <v>11111</v>
      </c>
      <c r="AB32" s="26"/>
      <c r="AC32" s="19">
        <f>Q32+S32+U32+W32+Y32</f>
        <v>11111</v>
      </c>
      <c r="AE32" s="5" t="s">
        <v>0</v>
      </c>
      <c r="AF32" s="27">
        <f>IFERROR(B32/Q32,"N.A.")</f>
        <v>5254.4905660377362</v>
      </c>
      <c r="AG32" s="28"/>
      <c r="AH32" s="27">
        <f>IFERROR(D32/S32,"N.A.")</f>
        <v>4168.0357142857138</v>
      </c>
      <c r="AI32" s="28"/>
      <c r="AJ32" s="27">
        <f>IFERROR(F32/U32,"N.A.")</f>
        <v>2148.0275229357799</v>
      </c>
      <c r="AK32" s="28"/>
      <c r="AL32" s="27">
        <f>IFERROR(H32/W32,"N.A.")</f>
        <v>1658.2247306310928</v>
      </c>
      <c r="AM32" s="28"/>
      <c r="AN32" s="27" t="str">
        <f>IFERROR(J32/Y32,"N.A.")</f>
        <v>N.A.</v>
      </c>
      <c r="AO32" s="28"/>
      <c r="AP32" s="27">
        <f>IFERROR(L32/AA32,"N.A.")</f>
        <v>4242.9709297092968</v>
      </c>
      <c r="AQ32" s="28"/>
      <c r="AR32" s="16">
        <f>IFERROR(N32/AC32, "N.A.")</f>
        <v>4242.9709297092968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1493820</v>
      </c>
      <c r="C39" s="2"/>
      <c r="D39" s="2"/>
      <c r="E39" s="2"/>
      <c r="F39" s="2"/>
      <c r="G39" s="2"/>
      <c r="H39" s="2">
        <v>1571961</v>
      </c>
      <c r="I39" s="2"/>
      <c r="J39" s="2"/>
      <c r="K39" s="2"/>
      <c r="L39" s="1">
        <f>B39+D39+F39+H39+J39</f>
        <v>3065781</v>
      </c>
      <c r="M39" s="13">
        <f>C39+E39+G39+I39+K39</f>
        <v>0</v>
      </c>
      <c r="N39" s="14">
        <f>L39+M39</f>
        <v>3065781</v>
      </c>
      <c r="P39" s="3" t="s">
        <v>12</v>
      </c>
      <c r="Q39" s="2">
        <v>447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894</v>
      </c>
      <c r="X39" s="2">
        <v>0</v>
      </c>
      <c r="Y39" s="2">
        <v>0</v>
      </c>
      <c r="Z39" s="2">
        <v>0</v>
      </c>
      <c r="AA39" s="1">
        <f>Q39+S39+U39+W39+Y39</f>
        <v>1341</v>
      </c>
      <c r="AB39" s="13">
        <f>R39+T39+V39+X39+Z39</f>
        <v>0</v>
      </c>
      <c r="AC39" s="14">
        <f>AA39+AB39</f>
        <v>1341</v>
      </c>
      <c r="AE39" s="3" t="s">
        <v>12</v>
      </c>
      <c r="AF39" s="2">
        <f>IFERROR(B39/Q39, "N.A.")</f>
        <v>3341.8791946308725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1758.3456375838925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2286.1901565995527</v>
      </c>
      <c r="AQ39" s="13" t="str">
        <f t="shared" si="30"/>
        <v>N.A.</v>
      </c>
      <c r="AR39" s="14">
        <f t="shared" si="30"/>
        <v>2286.1901565995527</v>
      </c>
    </row>
    <row r="40" spans="1:44" ht="15" customHeight="1" thickBot="1" x14ac:dyDescent="0.3">
      <c r="A40" s="3" t="s">
        <v>13</v>
      </c>
      <c r="B40" s="2">
        <v>2412410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2412410</v>
      </c>
      <c r="M40" s="13">
        <f t="shared" si="31"/>
        <v>0</v>
      </c>
      <c r="N40" s="14">
        <f t="shared" ref="N40:N42" si="32">L40+M40</f>
        <v>2412410</v>
      </c>
      <c r="P40" s="3" t="s">
        <v>13</v>
      </c>
      <c r="Q40" s="2">
        <v>1232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1232</v>
      </c>
      <c r="AB40" s="13">
        <f t="shared" si="33"/>
        <v>0</v>
      </c>
      <c r="AC40" s="14">
        <f t="shared" ref="AC40:AC42" si="34">AA40+AB40</f>
        <v>1232</v>
      </c>
      <c r="AE40" s="3" t="s">
        <v>13</v>
      </c>
      <c r="AF40" s="2">
        <f t="shared" ref="AF40:AF43" si="35">IFERROR(B40/Q40, "N.A.")</f>
        <v>1958.125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1958.125</v>
      </c>
      <c r="AQ40" s="13" t="str">
        <f t="shared" si="30"/>
        <v>N.A.</v>
      </c>
      <c r="AR40" s="14">
        <f t="shared" si="30"/>
        <v>1958.125</v>
      </c>
    </row>
    <row r="41" spans="1:44" ht="15" customHeight="1" thickBot="1" x14ac:dyDescent="0.3">
      <c r="A41" s="3" t="s">
        <v>14</v>
      </c>
      <c r="B41" s="2">
        <v>7573999.9999999991</v>
      </c>
      <c r="C41" s="2">
        <v>16689200.000000002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1"/>
        <v>7573999.9999999991</v>
      </c>
      <c r="M41" s="13">
        <f t="shared" si="31"/>
        <v>16689200.000000002</v>
      </c>
      <c r="N41" s="14">
        <f t="shared" si="32"/>
        <v>24263200</v>
      </c>
      <c r="P41" s="3" t="s">
        <v>14</v>
      </c>
      <c r="Q41" s="2">
        <v>1459</v>
      </c>
      <c r="R41" s="2">
        <v>2706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447</v>
      </c>
      <c r="Z41" s="2">
        <v>0</v>
      </c>
      <c r="AA41" s="1">
        <f t="shared" si="33"/>
        <v>1906</v>
      </c>
      <c r="AB41" s="13">
        <f t="shared" si="33"/>
        <v>2706</v>
      </c>
      <c r="AC41" s="14">
        <f t="shared" si="34"/>
        <v>4612</v>
      </c>
      <c r="AE41" s="3" t="s">
        <v>14</v>
      </c>
      <c r="AF41" s="2">
        <f t="shared" si="35"/>
        <v>5191.2268677176144</v>
      </c>
      <c r="AG41" s="2">
        <f t="shared" si="30"/>
        <v>6167.4796747967484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3973.7670514165789</v>
      </c>
      <c r="AQ41" s="13">
        <f t="shared" si="30"/>
        <v>6167.4796747967484</v>
      </c>
      <c r="AR41" s="14">
        <f t="shared" si="30"/>
        <v>5260.8846487424107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274500</v>
      </c>
      <c r="I42" s="2"/>
      <c r="J42" s="2"/>
      <c r="K42" s="2"/>
      <c r="L42" s="1">
        <f t="shared" si="31"/>
        <v>274500</v>
      </c>
      <c r="M42" s="13">
        <f t="shared" si="31"/>
        <v>0</v>
      </c>
      <c r="N42" s="14">
        <f t="shared" si="32"/>
        <v>274500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183</v>
      </c>
      <c r="X42" s="2">
        <v>0</v>
      </c>
      <c r="Y42" s="2">
        <v>0</v>
      </c>
      <c r="Z42" s="2">
        <v>0</v>
      </c>
      <c r="AA42" s="1">
        <f t="shared" si="33"/>
        <v>183</v>
      </c>
      <c r="AB42" s="13">
        <f t="shared" si="33"/>
        <v>0</v>
      </c>
      <c r="AC42" s="14">
        <f t="shared" si="34"/>
        <v>183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1500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1500</v>
      </c>
      <c r="AQ42" s="13" t="str">
        <f t="shared" si="30"/>
        <v>N.A.</v>
      </c>
      <c r="AR42" s="14">
        <f t="shared" si="30"/>
        <v>1500</v>
      </c>
    </row>
    <row r="43" spans="1:44" ht="15" customHeight="1" thickBot="1" x14ac:dyDescent="0.3">
      <c r="A43" s="4" t="s">
        <v>16</v>
      </c>
      <c r="B43" s="2">
        <v>11480229.999999998</v>
      </c>
      <c r="C43" s="2">
        <v>16689200.000000002</v>
      </c>
      <c r="D43" s="2"/>
      <c r="E43" s="2"/>
      <c r="F43" s="2"/>
      <c r="G43" s="2"/>
      <c r="H43" s="2">
        <v>1846461</v>
      </c>
      <c r="I43" s="2"/>
      <c r="J43" s="2">
        <v>0</v>
      </c>
      <c r="K43" s="2"/>
      <c r="L43" s="1">
        <f t="shared" ref="L43" si="36">B43+D43+F43+H43+J43</f>
        <v>13326690.999999998</v>
      </c>
      <c r="M43" s="13">
        <f t="shared" ref="M43" si="37">C43+E43+G43+I43+K43</f>
        <v>16689200.000000002</v>
      </c>
      <c r="N43" s="17">
        <f t="shared" ref="N43" si="38">L43+M43</f>
        <v>30015891</v>
      </c>
      <c r="P43" s="4" t="s">
        <v>16</v>
      </c>
      <c r="Q43" s="2">
        <v>3138</v>
      </c>
      <c r="R43" s="2">
        <v>2706</v>
      </c>
      <c r="S43" s="2">
        <v>0</v>
      </c>
      <c r="T43" s="2">
        <v>0</v>
      </c>
      <c r="U43" s="2">
        <v>0</v>
      </c>
      <c r="V43" s="2">
        <v>0</v>
      </c>
      <c r="W43" s="2">
        <v>1077</v>
      </c>
      <c r="X43" s="2">
        <v>0</v>
      </c>
      <c r="Y43" s="2">
        <v>447</v>
      </c>
      <c r="Z43" s="2">
        <v>0</v>
      </c>
      <c r="AA43" s="1">
        <f t="shared" ref="AA43" si="39">Q43+S43+U43+W43+Y43</f>
        <v>4662</v>
      </c>
      <c r="AB43" s="13">
        <f t="shared" ref="AB43" si="40">R43+T43+V43+X43+Z43</f>
        <v>2706</v>
      </c>
      <c r="AC43" s="17">
        <f t="shared" ref="AC43" si="41">AA43+AB43</f>
        <v>7368</v>
      </c>
      <c r="AE43" s="4" t="s">
        <v>16</v>
      </c>
      <c r="AF43" s="2">
        <f t="shared" si="35"/>
        <v>3658.4544295729756</v>
      </c>
      <c r="AG43" s="2">
        <f t="shared" si="30"/>
        <v>6167.4796747967484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1714.4484679665738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2858.5780780780779</v>
      </c>
      <c r="AQ43" s="13">
        <f t="shared" ref="AQ43" si="43">IFERROR(M43/AB43, "N.A.")</f>
        <v>6167.4796747967484</v>
      </c>
      <c r="AR43" s="14">
        <f t="shared" ref="AR43" si="44">IFERROR(N43/AC43, "N.A.")</f>
        <v>4073.8179967426709</v>
      </c>
    </row>
    <row r="44" spans="1:44" ht="15" customHeight="1" thickBot="1" x14ac:dyDescent="0.3">
      <c r="A44" s="5" t="s">
        <v>0</v>
      </c>
      <c r="B44" s="24">
        <f>B43+C43</f>
        <v>28169430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1846461</v>
      </c>
      <c r="I44" s="26"/>
      <c r="J44" s="24">
        <f>J43+K43</f>
        <v>0</v>
      </c>
      <c r="K44" s="26"/>
      <c r="L44" s="24">
        <f>L43+M43</f>
        <v>30015891</v>
      </c>
      <c r="M44" s="25"/>
      <c r="N44" s="18">
        <f>B44+D44+F44+H44+J44</f>
        <v>30015891</v>
      </c>
      <c r="P44" s="5" t="s">
        <v>0</v>
      </c>
      <c r="Q44" s="24">
        <f>Q43+R43</f>
        <v>5844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1077</v>
      </c>
      <c r="X44" s="26"/>
      <c r="Y44" s="24">
        <f>Y43+Z43</f>
        <v>447</v>
      </c>
      <c r="Z44" s="26"/>
      <c r="AA44" s="24">
        <f>AA43+AB43</f>
        <v>7368</v>
      </c>
      <c r="AB44" s="25"/>
      <c r="AC44" s="18">
        <f>Q44+S44+U44+W44+Y44</f>
        <v>7368</v>
      </c>
      <c r="AE44" s="5" t="s">
        <v>0</v>
      </c>
      <c r="AF44" s="27">
        <f>IFERROR(B44/Q44,"N.A.")</f>
        <v>4820.2310061601647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1714.4484679665738</v>
      </c>
      <c r="AM44" s="28"/>
      <c r="AN44" s="27">
        <f>IFERROR(J44/Y44,"N.A.")</f>
        <v>0</v>
      </c>
      <c r="AO44" s="28"/>
      <c r="AP44" s="27">
        <f>IFERROR(L44/AA44,"N.A.")</f>
        <v>4073.8179967426709</v>
      </c>
      <c r="AQ44" s="28"/>
      <c r="AR44" s="16">
        <f>IFERROR(N44/AC44, "N.A.")</f>
        <v>4073.8179967426709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6617700</v>
      </c>
      <c r="C15" s="2"/>
      <c r="D15" s="2"/>
      <c r="E15" s="2"/>
      <c r="F15" s="2"/>
      <c r="G15" s="2"/>
      <c r="H15" s="2">
        <v>3083100</v>
      </c>
      <c r="I15" s="2"/>
      <c r="J15" s="2"/>
      <c r="K15" s="2"/>
      <c r="L15" s="1">
        <f>B15+D15+F15+H15+J15</f>
        <v>9700800</v>
      </c>
      <c r="M15" s="13">
        <f>C15+E15+G15+I15+K15</f>
        <v>0</v>
      </c>
      <c r="N15" s="14">
        <f>L15+M15</f>
        <v>9700800</v>
      </c>
      <c r="P15" s="3" t="s">
        <v>12</v>
      </c>
      <c r="Q15" s="2">
        <v>1026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478</v>
      </c>
      <c r="X15" s="2">
        <v>0</v>
      </c>
      <c r="Y15" s="2">
        <v>0</v>
      </c>
      <c r="Z15" s="2">
        <v>0</v>
      </c>
      <c r="AA15" s="1">
        <f>Q15+S15+U15+W15+Y15</f>
        <v>1504</v>
      </c>
      <c r="AB15" s="13">
        <f>R15+T15+V15+X15+Z15</f>
        <v>0</v>
      </c>
      <c r="AC15" s="14">
        <f>AA15+AB15</f>
        <v>1504</v>
      </c>
      <c r="AE15" s="3" t="s">
        <v>12</v>
      </c>
      <c r="AF15" s="2">
        <f>IFERROR(B15/Q15, "N.A.")</f>
        <v>6450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6450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6450</v>
      </c>
      <c r="AQ15" s="13" t="str">
        <f t="shared" si="0"/>
        <v>N.A.</v>
      </c>
      <c r="AR15" s="14">
        <f t="shared" si="0"/>
        <v>6450</v>
      </c>
    </row>
    <row r="16" spans="1:44" ht="15" customHeight="1" thickBot="1" x14ac:dyDescent="0.3">
      <c r="A16" s="3" t="s">
        <v>13</v>
      </c>
      <c r="B16" s="2">
        <v>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513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513</v>
      </c>
      <c r="AB16" s="13">
        <f t="shared" si="3"/>
        <v>0</v>
      </c>
      <c r="AC16" s="14">
        <f t="shared" ref="AC16:AC18" si="4">AA16+AB16</f>
        <v>513</v>
      </c>
      <c r="AE16" s="3" t="s">
        <v>13</v>
      </c>
      <c r="AF16" s="2">
        <f t="shared" ref="AF16:AF19" si="5">IFERROR(B16/Q16, "N.A.")</f>
        <v>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0</v>
      </c>
      <c r="AQ16" s="13" t="str">
        <f t="shared" si="0"/>
        <v>N.A.</v>
      </c>
      <c r="AR16" s="14">
        <f t="shared" si="0"/>
        <v>0</v>
      </c>
    </row>
    <row r="17" spans="1:44" ht="15" customHeight="1" thickBot="1" x14ac:dyDescent="0.3">
      <c r="A17" s="3" t="s">
        <v>14</v>
      </c>
      <c r="B17" s="2">
        <v>8394460.0000000019</v>
      </c>
      <c r="C17" s="2">
        <v>12237620</v>
      </c>
      <c r="D17" s="2">
        <v>1058832</v>
      </c>
      <c r="E17" s="2"/>
      <c r="F17" s="2"/>
      <c r="G17" s="2"/>
      <c r="H17" s="2"/>
      <c r="I17" s="2">
        <v>2889400</v>
      </c>
      <c r="J17" s="2">
        <v>0</v>
      </c>
      <c r="K17" s="2"/>
      <c r="L17" s="1">
        <f t="shared" si="1"/>
        <v>9453292.0000000019</v>
      </c>
      <c r="M17" s="13">
        <f t="shared" si="1"/>
        <v>15127020</v>
      </c>
      <c r="N17" s="14">
        <f t="shared" si="2"/>
        <v>24580312</v>
      </c>
      <c r="P17" s="3" t="s">
        <v>14</v>
      </c>
      <c r="Q17" s="2">
        <v>1547</v>
      </c>
      <c r="R17" s="2">
        <v>3329</v>
      </c>
      <c r="S17" s="2">
        <v>513</v>
      </c>
      <c r="T17" s="2">
        <v>0</v>
      </c>
      <c r="U17" s="2">
        <v>0</v>
      </c>
      <c r="V17" s="2">
        <v>0</v>
      </c>
      <c r="W17" s="2">
        <v>0</v>
      </c>
      <c r="X17" s="2">
        <v>756</v>
      </c>
      <c r="Y17" s="2">
        <v>478</v>
      </c>
      <c r="Z17" s="2">
        <v>0</v>
      </c>
      <c r="AA17" s="1">
        <f t="shared" si="3"/>
        <v>2538</v>
      </c>
      <c r="AB17" s="13">
        <f t="shared" si="3"/>
        <v>4085</v>
      </c>
      <c r="AC17" s="14">
        <f t="shared" si="4"/>
        <v>6623</v>
      </c>
      <c r="AE17" s="3" t="s">
        <v>14</v>
      </c>
      <c r="AF17" s="2">
        <f t="shared" si="5"/>
        <v>5426.2831286360706</v>
      </c>
      <c r="AG17" s="2">
        <f t="shared" si="0"/>
        <v>3676.0648843496547</v>
      </c>
      <c r="AH17" s="2">
        <f t="shared" si="0"/>
        <v>2064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3821.9576719576721</v>
      </c>
      <c r="AN17" s="2">
        <f t="shared" si="0"/>
        <v>0</v>
      </c>
      <c r="AO17" s="2" t="str">
        <f t="shared" si="0"/>
        <v>N.A.</v>
      </c>
      <c r="AP17" s="15">
        <f t="shared" si="0"/>
        <v>3724.7013396375105</v>
      </c>
      <c r="AQ17" s="13">
        <f t="shared" si="0"/>
        <v>3703.0648714810281</v>
      </c>
      <c r="AR17" s="14">
        <f t="shared" si="0"/>
        <v>3711.3561829986411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15012160</v>
      </c>
      <c r="C19" s="2">
        <v>12237620</v>
      </c>
      <c r="D19" s="2">
        <v>1058832</v>
      </c>
      <c r="E19" s="2"/>
      <c r="F19" s="2"/>
      <c r="G19" s="2"/>
      <c r="H19" s="2">
        <v>3083100</v>
      </c>
      <c r="I19" s="2">
        <v>2889400</v>
      </c>
      <c r="J19" s="2">
        <v>0</v>
      </c>
      <c r="K19" s="2"/>
      <c r="L19" s="1">
        <f t="shared" ref="L19" si="6">B19+D19+F19+H19+J19</f>
        <v>19154092</v>
      </c>
      <c r="M19" s="13">
        <f t="shared" ref="M19" si="7">C19+E19+G19+I19+K19</f>
        <v>15127020</v>
      </c>
      <c r="N19" s="17">
        <f t="shared" ref="N19" si="8">L19+M19</f>
        <v>34281112</v>
      </c>
      <c r="P19" s="4" t="s">
        <v>16</v>
      </c>
      <c r="Q19" s="2">
        <v>3086</v>
      </c>
      <c r="R19" s="2">
        <v>3329</v>
      </c>
      <c r="S19" s="2">
        <v>513</v>
      </c>
      <c r="T19" s="2">
        <v>0</v>
      </c>
      <c r="U19" s="2">
        <v>0</v>
      </c>
      <c r="V19" s="2">
        <v>0</v>
      </c>
      <c r="W19" s="2">
        <v>478</v>
      </c>
      <c r="X19" s="2">
        <v>756</v>
      </c>
      <c r="Y19" s="2">
        <v>478</v>
      </c>
      <c r="Z19" s="2">
        <v>0</v>
      </c>
      <c r="AA19" s="1">
        <f t="shared" ref="AA19" si="9">Q19+S19+U19+W19+Y19</f>
        <v>4555</v>
      </c>
      <c r="AB19" s="13">
        <f t="shared" ref="AB19" si="10">R19+T19+V19+X19+Z19</f>
        <v>4085</v>
      </c>
      <c r="AC19" s="14">
        <f t="shared" ref="AC19" si="11">AA19+AB19</f>
        <v>8640</v>
      </c>
      <c r="AE19" s="4" t="s">
        <v>16</v>
      </c>
      <c r="AF19" s="2">
        <f t="shared" si="5"/>
        <v>4864.6014257939078</v>
      </c>
      <c r="AG19" s="2">
        <f t="shared" si="0"/>
        <v>3676.0648843496547</v>
      </c>
      <c r="AH19" s="2">
        <f t="shared" si="0"/>
        <v>2064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6450</v>
      </c>
      <c r="AM19" s="2">
        <f t="shared" si="0"/>
        <v>3821.9576719576721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4205.0695938529088</v>
      </c>
      <c r="AQ19" s="13">
        <f t="shared" ref="AQ19" si="13">IFERROR(M19/AB19, "N.A.")</f>
        <v>3703.0648714810281</v>
      </c>
      <c r="AR19" s="14">
        <f t="shared" ref="AR19" si="14">IFERROR(N19/AC19, "N.A.")</f>
        <v>3967.7212962962963</v>
      </c>
    </row>
    <row r="20" spans="1:44" ht="15" customHeight="1" thickBot="1" x14ac:dyDescent="0.3">
      <c r="A20" s="5" t="s">
        <v>0</v>
      </c>
      <c r="B20" s="24">
        <f>B19+C19</f>
        <v>27249780</v>
      </c>
      <c r="C20" s="26"/>
      <c r="D20" s="24">
        <f>D19+E19</f>
        <v>1058832</v>
      </c>
      <c r="E20" s="26"/>
      <c r="F20" s="24">
        <f>F19+G19</f>
        <v>0</v>
      </c>
      <c r="G20" s="26"/>
      <c r="H20" s="24">
        <f>H19+I19</f>
        <v>5972500</v>
      </c>
      <c r="I20" s="26"/>
      <c r="J20" s="24">
        <f>J19+K19</f>
        <v>0</v>
      </c>
      <c r="K20" s="26"/>
      <c r="L20" s="24">
        <f>L19+M19</f>
        <v>34281112</v>
      </c>
      <c r="M20" s="25"/>
      <c r="N20" s="18">
        <f>B20+D20+F20+H20+J20</f>
        <v>34281112</v>
      </c>
      <c r="P20" s="5" t="s">
        <v>0</v>
      </c>
      <c r="Q20" s="24">
        <f>Q19+R19</f>
        <v>6415</v>
      </c>
      <c r="R20" s="26"/>
      <c r="S20" s="24">
        <f>S19+T19</f>
        <v>513</v>
      </c>
      <c r="T20" s="26"/>
      <c r="U20" s="24">
        <f>U19+V19</f>
        <v>0</v>
      </c>
      <c r="V20" s="26"/>
      <c r="W20" s="24">
        <f>W19+X19</f>
        <v>1234</v>
      </c>
      <c r="X20" s="26"/>
      <c r="Y20" s="24">
        <f>Y19+Z19</f>
        <v>478</v>
      </c>
      <c r="Z20" s="26"/>
      <c r="AA20" s="24">
        <f>AA19+AB19</f>
        <v>8640</v>
      </c>
      <c r="AB20" s="26"/>
      <c r="AC20" s="19">
        <f>Q20+S20+U20+W20+Y20</f>
        <v>8640</v>
      </c>
      <c r="AE20" s="5" t="s">
        <v>0</v>
      </c>
      <c r="AF20" s="27">
        <f>IFERROR(B20/Q20,"N.A.")</f>
        <v>4247.822291504287</v>
      </c>
      <c r="AG20" s="28"/>
      <c r="AH20" s="27">
        <f>IFERROR(D20/S20,"N.A.")</f>
        <v>2064</v>
      </c>
      <c r="AI20" s="28"/>
      <c r="AJ20" s="27" t="str">
        <f>IFERROR(F20/U20,"N.A.")</f>
        <v>N.A.</v>
      </c>
      <c r="AK20" s="28"/>
      <c r="AL20" s="27">
        <f>IFERROR(H20/W20,"N.A.")</f>
        <v>4839.9513776337117</v>
      </c>
      <c r="AM20" s="28"/>
      <c r="AN20" s="27">
        <f>IFERROR(J20/Y20,"N.A.")</f>
        <v>0</v>
      </c>
      <c r="AO20" s="28"/>
      <c r="AP20" s="27">
        <f>IFERROR(L20/AA20,"N.A.")</f>
        <v>3967.7212962962963</v>
      </c>
      <c r="AQ20" s="28"/>
      <c r="AR20" s="16">
        <f>IFERROR(N20/AC20, "N.A.")</f>
        <v>3967.7212962962963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6617700</v>
      </c>
      <c r="C27" s="2"/>
      <c r="D27" s="2"/>
      <c r="E27" s="2"/>
      <c r="F27" s="2"/>
      <c r="G27" s="2"/>
      <c r="H27" s="2">
        <v>3083100</v>
      </c>
      <c r="I27" s="2"/>
      <c r="J27" s="2"/>
      <c r="K27" s="2"/>
      <c r="L27" s="1">
        <f>B27+D27+F27+H27+J27</f>
        <v>9700800</v>
      </c>
      <c r="M27" s="13">
        <f>C27+E27+G27+I27+K27</f>
        <v>0</v>
      </c>
      <c r="N27" s="14">
        <f>L27+M27</f>
        <v>9700800</v>
      </c>
      <c r="P27" s="3" t="s">
        <v>12</v>
      </c>
      <c r="Q27" s="2">
        <v>1026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478</v>
      </c>
      <c r="X27" s="2">
        <v>0</v>
      </c>
      <c r="Y27" s="2">
        <v>0</v>
      </c>
      <c r="Z27" s="2">
        <v>0</v>
      </c>
      <c r="AA27" s="1">
        <f>Q27+S27+U27+W27+Y27</f>
        <v>1504</v>
      </c>
      <c r="AB27" s="13">
        <f>R27+T27+V27+X27+Z27</f>
        <v>0</v>
      </c>
      <c r="AC27" s="14">
        <f>AA27+AB27</f>
        <v>1504</v>
      </c>
      <c r="AE27" s="3" t="s">
        <v>12</v>
      </c>
      <c r="AF27" s="2">
        <f>IFERROR(B27/Q27, "N.A.")</f>
        <v>6450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6450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6450</v>
      </c>
      <c r="AQ27" s="13" t="str">
        <f t="shared" si="15"/>
        <v>N.A.</v>
      </c>
      <c r="AR27" s="14">
        <f t="shared" si="15"/>
        <v>6450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7161220</v>
      </c>
      <c r="C29" s="2">
        <v>3699720.0000000005</v>
      </c>
      <c r="D29" s="2">
        <v>1058832</v>
      </c>
      <c r="E29" s="2"/>
      <c r="F29" s="2"/>
      <c r="G29" s="2"/>
      <c r="H29" s="2"/>
      <c r="I29" s="2"/>
      <c r="J29" s="2"/>
      <c r="K29" s="2"/>
      <c r="L29" s="1">
        <f t="shared" si="16"/>
        <v>8220052</v>
      </c>
      <c r="M29" s="13">
        <f t="shared" si="16"/>
        <v>3699720.0000000005</v>
      </c>
      <c r="N29" s="14">
        <f t="shared" si="17"/>
        <v>11919772</v>
      </c>
      <c r="P29" s="3" t="s">
        <v>14</v>
      </c>
      <c r="Q29" s="2">
        <v>1069</v>
      </c>
      <c r="R29" s="2">
        <v>991</v>
      </c>
      <c r="S29" s="2">
        <v>513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1582</v>
      </c>
      <c r="AB29" s="13">
        <f t="shared" si="18"/>
        <v>991</v>
      </c>
      <c r="AC29" s="14">
        <f t="shared" si="19"/>
        <v>2573</v>
      </c>
      <c r="AE29" s="3" t="s">
        <v>14</v>
      </c>
      <c r="AF29" s="2">
        <f t="shared" si="20"/>
        <v>6698.9897100093549</v>
      </c>
      <c r="AG29" s="2">
        <f t="shared" si="15"/>
        <v>3733.3198789101921</v>
      </c>
      <c r="AH29" s="2">
        <f t="shared" si="15"/>
        <v>2064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5195.9873577749686</v>
      </c>
      <c r="AQ29" s="13">
        <f t="shared" si="15"/>
        <v>3733.3198789101921</v>
      </c>
      <c r="AR29" s="14">
        <f t="shared" si="15"/>
        <v>4632.6358336572093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13778920.000000002</v>
      </c>
      <c r="C31" s="2">
        <v>3699720.0000000005</v>
      </c>
      <c r="D31" s="2">
        <v>1058832</v>
      </c>
      <c r="E31" s="2"/>
      <c r="F31" s="2"/>
      <c r="G31" s="2"/>
      <c r="H31" s="2">
        <v>3083100</v>
      </c>
      <c r="I31" s="2"/>
      <c r="J31" s="2"/>
      <c r="K31" s="2"/>
      <c r="L31" s="1">
        <f t="shared" ref="L31" si="21">B31+D31+F31+H31+J31</f>
        <v>17920852</v>
      </c>
      <c r="M31" s="13">
        <f t="shared" ref="M31" si="22">C31+E31+G31+I31+K31</f>
        <v>3699720.0000000005</v>
      </c>
      <c r="N31" s="17">
        <f t="shared" ref="N31" si="23">L31+M31</f>
        <v>21620572</v>
      </c>
      <c r="P31" s="4" t="s">
        <v>16</v>
      </c>
      <c r="Q31" s="2">
        <v>2095</v>
      </c>
      <c r="R31" s="2">
        <v>991</v>
      </c>
      <c r="S31" s="2">
        <v>513</v>
      </c>
      <c r="T31" s="2">
        <v>0</v>
      </c>
      <c r="U31" s="2">
        <v>0</v>
      </c>
      <c r="V31" s="2">
        <v>0</v>
      </c>
      <c r="W31" s="2">
        <v>478</v>
      </c>
      <c r="X31" s="2">
        <v>0</v>
      </c>
      <c r="Y31" s="2">
        <v>0</v>
      </c>
      <c r="Z31" s="2">
        <v>0</v>
      </c>
      <c r="AA31" s="1">
        <f t="shared" ref="AA31" si="24">Q31+S31+U31+W31+Y31</f>
        <v>3086</v>
      </c>
      <c r="AB31" s="13">
        <f t="shared" ref="AB31" si="25">R31+T31+V31+X31+Z31</f>
        <v>991</v>
      </c>
      <c r="AC31" s="14">
        <f t="shared" ref="AC31" si="26">AA31+AB31</f>
        <v>4077</v>
      </c>
      <c r="AE31" s="4" t="s">
        <v>16</v>
      </c>
      <c r="AF31" s="2">
        <f t="shared" si="20"/>
        <v>6577.0501193317432</v>
      </c>
      <c r="AG31" s="2">
        <f t="shared" si="15"/>
        <v>3733.3198789101921</v>
      </c>
      <c r="AH31" s="2">
        <f t="shared" si="15"/>
        <v>2064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6450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5807.1458198314967</v>
      </c>
      <c r="AQ31" s="13">
        <f t="shared" ref="AQ31" si="28">IFERROR(M31/AB31, "N.A.")</f>
        <v>3733.3198789101921</v>
      </c>
      <c r="AR31" s="14">
        <f t="shared" ref="AR31" si="29">IFERROR(N31/AC31, "N.A.")</f>
        <v>5303.0591120922245</v>
      </c>
    </row>
    <row r="32" spans="1:44" ht="15" customHeight="1" thickBot="1" x14ac:dyDescent="0.3">
      <c r="A32" s="5" t="s">
        <v>0</v>
      </c>
      <c r="B32" s="24">
        <f>B31+C31</f>
        <v>17478640.000000004</v>
      </c>
      <c r="C32" s="26"/>
      <c r="D32" s="24">
        <f>D31+E31</f>
        <v>1058832</v>
      </c>
      <c r="E32" s="26"/>
      <c r="F32" s="24">
        <f>F31+G31</f>
        <v>0</v>
      </c>
      <c r="G32" s="26"/>
      <c r="H32" s="24">
        <f>H31+I31</f>
        <v>3083100</v>
      </c>
      <c r="I32" s="26"/>
      <c r="J32" s="24">
        <f>J31+K31</f>
        <v>0</v>
      </c>
      <c r="K32" s="26"/>
      <c r="L32" s="24">
        <f>L31+M31</f>
        <v>21620572</v>
      </c>
      <c r="M32" s="25"/>
      <c r="N32" s="18">
        <f>B32+D32+F32+H32+J32</f>
        <v>21620572.000000004</v>
      </c>
      <c r="P32" s="5" t="s">
        <v>0</v>
      </c>
      <c r="Q32" s="24">
        <f>Q31+R31</f>
        <v>3086</v>
      </c>
      <c r="R32" s="26"/>
      <c r="S32" s="24">
        <f>S31+T31</f>
        <v>513</v>
      </c>
      <c r="T32" s="26"/>
      <c r="U32" s="24">
        <f>U31+V31</f>
        <v>0</v>
      </c>
      <c r="V32" s="26"/>
      <c r="W32" s="24">
        <f>W31+X31</f>
        <v>478</v>
      </c>
      <c r="X32" s="26"/>
      <c r="Y32" s="24">
        <f>Y31+Z31</f>
        <v>0</v>
      </c>
      <c r="Z32" s="26"/>
      <c r="AA32" s="24">
        <f>AA31+AB31</f>
        <v>4077</v>
      </c>
      <c r="AB32" s="26"/>
      <c r="AC32" s="19">
        <f>Q32+S32+U32+W32+Y32</f>
        <v>4077</v>
      </c>
      <c r="AE32" s="5" t="s">
        <v>0</v>
      </c>
      <c r="AF32" s="27">
        <f>IFERROR(B32/Q32,"N.A.")</f>
        <v>5663.8496435515244</v>
      </c>
      <c r="AG32" s="28"/>
      <c r="AH32" s="27">
        <f>IFERROR(D32/S32,"N.A.")</f>
        <v>2064</v>
      </c>
      <c r="AI32" s="28"/>
      <c r="AJ32" s="27" t="str">
        <f>IFERROR(F32/U32,"N.A.")</f>
        <v>N.A.</v>
      </c>
      <c r="AK32" s="28"/>
      <c r="AL32" s="27">
        <f>IFERROR(H32/W32,"N.A.")</f>
        <v>6450</v>
      </c>
      <c r="AM32" s="28"/>
      <c r="AN32" s="27" t="str">
        <f>IFERROR(J32/Y32,"N.A.")</f>
        <v>N.A.</v>
      </c>
      <c r="AO32" s="28"/>
      <c r="AP32" s="27">
        <f>IFERROR(L32/AA32,"N.A.")</f>
        <v>5303.0591120922245</v>
      </c>
      <c r="AQ32" s="28"/>
      <c r="AR32" s="16">
        <f>IFERROR(N32/AC32, "N.A.")</f>
        <v>5303.0591120922254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>
        <v>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513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513</v>
      </c>
      <c r="AB40" s="13">
        <f t="shared" si="33"/>
        <v>0</v>
      </c>
      <c r="AC40" s="14">
        <f t="shared" ref="AC40:AC42" si="34">AA40+AB40</f>
        <v>513</v>
      </c>
      <c r="AE40" s="3" t="s">
        <v>13</v>
      </c>
      <c r="AF40" s="2">
        <f t="shared" ref="AF40:AF43" si="35">IFERROR(B40/Q40, "N.A.")</f>
        <v>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0</v>
      </c>
      <c r="AQ40" s="13" t="str">
        <f t="shared" si="30"/>
        <v>N.A.</v>
      </c>
      <c r="AR40" s="14">
        <f t="shared" si="30"/>
        <v>0</v>
      </c>
    </row>
    <row r="41" spans="1:44" ht="15" customHeight="1" thickBot="1" x14ac:dyDescent="0.3">
      <c r="A41" s="3" t="s">
        <v>14</v>
      </c>
      <c r="B41" s="2">
        <v>1233240</v>
      </c>
      <c r="C41" s="2">
        <v>8537900</v>
      </c>
      <c r="D41" s="2"/>
      <c r="E41" s="2"/>
      <c r="F41" s="2"/>
      <c r="G41" s="2"/>
      <c r="H41" s="2"/>
      <c r="I41" s="2">
        <v>2889400</v>
      </c>
      <c r="J41" s="2">
        <v>0</v>
      </c>
      <c r="K41" s="2"/>
      <c r="L41" s="1">
        <f t="shared" si="31"/>
        <v>1233240</v>
      </c>
      <c r="M41" s="13">
        <f t="shared" si="31"/>
        <v>11427300</v>
      </c>
      <c r="N41" s="14">
        <f t="shared" si="32"/>
        <v>12660540</v>
      </c>
      <c r="P41" s="3" t="s">
        <v>14</v>
      </c>
      <c r="Q41" s="2">
        <v>478</v>
      </c>
      <c r="R41" s="2">
        <v>2338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756</v>
      </c>
      <c r="Y41" s="2">
        <v>478</v>
      </c>
      <c r="Z41" s="2">
        <v>0</v>
      </c>
      <c r="AA41" s="1">
        <f t="shared" si="33"/>
        <v>956</v>
      </c>
      <c r="AB41" s="13">
        <f t="shared" si="33"/>
        <v>3094</v>
      </c>
      <c r="AC41" s="14">
        <f t="shared" si="34"/>
        <v>4050</v>
      </c>
      <c r="AE41" s="3" t="s">
        <v>14</v>
      </c>
      <c r="AF41" s="2">
        <f t="shared" si="35"/>
        <v>2580</v>
      </c>
      <c r="AG41" s="2">
        <f t="shared" si="30"/>
        <v>3651.7964071856286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3821.9576719576721</v>
      </c>
      <c r="AN41" s="2">
        <f t="shared" si="30"/>
        <v>0</v>
      </c>
      <c r="AO41" s="2" t="str">
        <f t="shared" si="30"/>
        <v>N.A.</v>
      </c>
      <c r="AP41" s="15">
        <f t="shared" si="30"/>
        <v>1290</v>
      </c>
      <c r="AQ41" s="13">
        <f t="shared" si="30"/>
        <v>3693.3742727860376</v>
      </c>
      <c r="AR41" s="14">
        <f t="shared" si="30"/>
        <v>3126.0592592592593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1233240</v>
      </c>
      <c r="C43" s="2">
        <v>8537900</v>
      </c>
      <c r="D43" s="2"/>
      <c r="E43" s="2"/>
      <c r="F43" s="2"/>
      <c r="G43" s="2"/>
      <c r="H43" s="2"/>
      <c r="I43" s="2">
        <v>2889400</v>
      </c>
      <c r="J43" s="2">
        <v>0</v>
      </c>
      <c r="K43" s="2"/>
      <c r="L43" s="1">
        <f t="shared" ref="L43" si="36">B43+D43+F43+H43+J43</f>
        <v>1233240</v>
      </c>
      <c r="M43" s="13">
        <f t="shared" ref="M43" si="37">C43+E43+G43+I43+K43</f>
        <v>11427300</v>
      </c>
      <c r="N43" s="17">
        <f t="shared" ref="N43" si="38">L43+M43</f>
        <v>12660540</v>
      </c>
      <c r="P43" s="4" t="s">
        <v>16</v>
      </c>
      <c r="Q43" s="2">
        <v>991</v>
      </c>
      <c r="R43" s="2">
        <v>2338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756</v>
      </c>
      <c r="Y43" s="2">
        <v>478</v>
      </c>
      <c r="Z43" s="2">
        <v>0</v>
      </c>
      <c r="AA43" s="1">
        <f t="shared" ref="AA43" si="39">Q43+S43+U43+W43+Y43</f>
        <v>1469</v>
      </c>
      <c r="AB43" s="13">
        <f t="shared" ref="AB43" si="40">R43+T43+V43+X43+Z43</f>
        <v>3094</v>
      </c>
      <c r="AC43" s="17">
        <f t="shared" ref="AC43" si="41">AA43+AB43</f>
        <v>4563</v>
      </c>
      <c r="AE43" s="4" t="s">
        <v>16</v>
      </c>
      <c r="AF43" s="2">
        <f t="shared" si="35"/>
        <v>1244.4399596367305</v>
      </c>
      <c r="AG43" s="2">
        <f t="shared" si="30"/>
        <v>3651.7964071856286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>
        <f t="shared" si="30"/>
        <v>3821.9576719576721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839.50987066031314</v>
      </c>
      <c r="AQ43" s="13">
        <f t="shared" ref="AQ43" si="43">IFERROR(M43/AB43, "N.A.")</f>
        <v>3693.3742727860376</v>
      </c>
      <c r="AR43" s="14">
        <f t="shared" ref="AR43" si="44">IFERROR(N43/AC43, "N.A.")</f>
        <v>2774.6088099934254</v>
      </c>
    </row>
    <row r="44" spans="1:44" ht="15" customHeight="1" thickBot="1" x14ac:dyDescent="0.3">
      <c r="A44" s="5" t="s">
        <v>0</v>
      </c>
      <c r="B44" s="24">
        <f>B43+C43</f>
        <v>9771140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2889400</v>
      </c>
      <c r="I44" s="26"/>
      <c r="J44" s="24">
        <f>J43+K43</f>
        <v>0</v>
      </c>
      <c r="K44" s="26"/>
      <c r="L44" s="24">
        <f>L43+M43</f>
        <v>12660540</v>
      </c>
      <c r="M44" s="25"/>
      <c r="N44" s="18">
        <f>B44+D44+F44+H44+J44</f>
        <v>12660540</v>
      </c>
      <c r="P44" s="5" t="s">
        <v>0</v>
      </c>
      <c r="Q44" s="24">
        <f>Q43+R43</f>
        <v>3329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756</v>
      </c>
      <c r="X44" s="26"/>
      <c r="Y44" s="24">
        <f>Y43+Z43</f>
        <v>478</v>
      </c>
      <c r="Z44" s="26"/>
      <c r="AA44" s="24">
        <f>AA43+AB43</f>
        <v>4563</v>
      </c>
      <c r="AB44" s="25"/>
      <c r="AC44" s="18">
        <f>Q44+S44+U44+W44+Y44</f>
        <v>4563</v>
      </c>
      <c r="AE44" s="5" t="s">
        <v>0</v>
      </c>
      <c r="AF44" s="27">
        <f>IFERROR(B44/Q44,"N.A.")</f>
        <v>2935.1577050165215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3821.9576719576721</v>
      </c>
      <c r="AM44" s="28"/>
      <c r="AN44" s="27">
        <f>IFERROR(J44/Y44,"N.A.")</f>
        <v>0</v>
      </c>
      <c r="AO44" s="28"/>
      <c r="AP44" s="27">
        <f>IFERROR(L44/AA44,"N.A.")</f>
        <v>2774.6088099934254</v>
      </c>
      <c r="AQ44" s="28"/>
      <c r="AR44" s="16">
        <f>IFERROR(N44/AC44, "N.A.")</f>
        <v>2774.6088099934254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12772930</v>
      </c>
      <c r="C15" s="2"/>
      <c r="D15" s="2">
        <v>14565580</v>
      </c>
      <c r="E15" s="2"/>
      <c r="F15" s="2">
        <v>16083400.000000004</v>
      </c>
      <c r="G15" s="2"/>
      <c r="H15" s="2">
        <v>42447123</v>
      </c>
      <c r="I15" s="2"/>
      <c r="J15" s="2">
        <v>0</v>
      </c>
      <c r="K15" s="2"/>
      <c r="L15" s="1">
        <f>B15+D15+F15+H15+J15</f>
        <v>85869033</v>
      </c>
      <c r="M15" s="13">
        <f>C15+E15+G15+I15+K15</f>
        <v>0</v>
      </c>
      <c r="N15" s="14">
        <f>L15+M15</f>
        <v>85869033</v>
      </c>
      <c r="P15" s="3" t="s">
        <v>12</v>
      </c>
      <c r="Q15" s="2">
        <v>4087</v>
      </c>
      <c r="R15" s="2">
        <v>0</v>
      </c>
      <c r="S15" s="2">
        <v>4330</v>
      </c>
      <c r="T15" s="2">
        <v>0</v>
      </c>
      <c r="U15" s="2">
        <v>3223</v>
      </c>
      <c r="V15" s="2">
        <v>0</v>
      </c>
      <c r="W15" s="2">
        <v>13317</v>
      </c>
      <c r="X15" s="2">
        <v>0</v>
      </c>
      <c r="Y15" s="2">
        <v>3211</v>
      </c>
      <c r="Z15" s="2">
        <v>0</v>
      </c>
      <c r="AA15" s="1">
        <f>Q15+S15+U15+W15+Y15</f>
        <v>28168</v>
      </c>
      <c r="AB15" s="13">
        <f>R15+T15+V15+X15+Z15</f>
        <v>0</v>
      </c>
      <c r="AC15" s="14">
        <f>AA15+AB15</f>
        <v>28168</v>
      </c>
      <c r="AE15" s="3" t="s">
        <v>12</v>
      </c>
      <c r="AF15" s="2">
        <f>IFERROR(B15/Q15, "N.A.")</f>
        <v>3125.2581355517495</v>
      </c>
      <c r="AG15" s="2" t="str">
        <f t="shared" ref="AG15:AR19" si="0">IFERROR(C15/R15, "N.A.")</f>
        <v>N.A.</v>
      </c>
      <c r="AH15" s="2">
        <f t="shared" si="0"/>
        <v>3363.8752886836028</v>
      </c>
      <c r="AI15" s="2" t="str">
        <f t="shared" si="0"/>
        <v>N.A.</v>
      </c>
      <c r="AJ15" s="2">
        <f t="shared" si="0"/>
        <v>4990.1954700589522</v>
      </c>
      <c r="AK15" s="2" t="str">
        <f t="shared" si="0"/>
        <v>N.A.</v>
      </c>
      <c r="AL15" s="2">
        <f t="shared" si="0"/>
        <v>3187.4388375760304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3048.4604160749786</v>
      </c>
      <c r="AQ15" s="13" t="str">
        <f t="shared" si="0"/>
        <v>N.A.</v>
      </c>
      <c r="AR15" s="14">
        <f t="shared" si="0"/>
        <v>3048.4604160749786</v>
      </c>
    </row>
    <row r="16" spans="1:44" ht="15" customHeight="1" thickBot="1" x14ac:dyDescent="0.3">
      <c r="A16" s="3" t="s">
        <v>13</v>
      </c>
      <c r="B16" s="2">
        <v>15373293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15373293</v>
      </c>
      <c r="M16" s="13">
        <f t="shared" si="1"/>
        <v>0</v>
      </c>
      <c r="N16" s="14">
        <f t="shared" ref="N16:N18" si="2">L16+M16</f>
        <v>15373293</v>
      </c>
      <c r="P16" s="3" t="s">
        <v>13</v>
      </c>
      <c r="Q16" s="2">
        <v>4613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4613</v>
      </c>
      <c r="AB16" s="13">
        <f t="shared" si="3"/>
        <v>0</v>
      </c>
      <c r="AC16" s="14">
        <f t="shared" ref="AC16:AC18" si="4">AA16+AB16</f>
        <v>4613</v>
      </c>
      <c r="AE16" s="3" t="s">
        <v>13</v>
      </c>
      <c r="AF16" s="2">
        <f t="shared" ref="AF16:AF19" si="5">IFERROR(B16/Q16, "N.A.")</f>
        <v>3332.6019943637548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3332.6019943637548</v>
      </c>
      <c r="AQ16" s="13" t="str">
        <f t="shared" si="0"/>
        <v>N.A.</v>
      </c>
      <c r="AR16" s="14">
        <f t="shared" si="0"/>
        <v>3332.6019943637548</v>
      </c>
    </row>
    <row r="17" spans="1:44" ht="15" customHeight="1" thickBot="1" x14ac:dyDescent="0.3">
      <c r="A17" s="3" t="s">
        <v>14</v>
      </c>
      <c r="B17" s="2">
        <v>74704577.000000015</v>
      </c>
      <c r="C17" s="2">
        <v>323655033.99999982</v>
      </c>
      <c r="D17" s="2">
        <v>9624829.9999999981</v>
      </c>
      <c r="E17" s="2">
        <v>377400</v>
      </c>
      <c r="F17" s="2"/>
      <c r="G17" s="2">
        <v>16093630</v>
      </c>
      <c r="H17" s="2"/>
      <c r="I17" s="2">
        <v>22851300</v>
      </c>
      <c r="J17" s="2">
        <v>0</v>
      </c>
      <c r="K17" s="2"/>
      <c r="L17" s="1">
        <f t="shared" si="1"/>
        <v>84329407.000000015</v>
      </c>
      <c r="M17" s="13">
        <f t="shared" si="1"/>
        <v>362977363.99999982</v>
      </c>
      <c r="N17" s="14">
        <f t="shared" si="2"/>
        <v>447306770.99999982</v>
      </c>
      <c r="P17" s="3" t="s">
        <v>14</v>
      </c>
      <c r="Q17" s="2">
        <v>17316</v>
      </c>
      <c r="R17" s="2">
        <v>48282</v>
      </c>
      <c r="S17" s="2">
        <v>2407</v>
      </c>
      <c r="T17" s="2">
        <v>222</v>
      </c>
      <c r="U17" s="2">
        <v>0</v>
      </c>
      <c r="V17" s="2">
        <v>3208</v>
      </c>
      <c r="W17" s="2">
        <v>0</v>
      </c>
      <c r="X17" s="2">
        <v>3265</v>
      </c>
      <c r="Y17" s="2">
        <v>2575</v>
      </c>
      <c r="Z17" s="2">
        <v>0</v>
      </c>
      <c r="AA17" s="1">
        <f t="shared" si="3"/>
        <v>22298</v>
      </c>
      <c r="AB17" s="13">
        <f t="shared" si="3"/>
        <v>54977</v>
      </c>
      <c r="AC17" s="14">
        <f t="shared" si="4"/>
        <v>77275</v>
      </c>
      <c r="AE17" s="3" t="s">
        <v>14</v>
      </c>
      <c r="AF17" s="2">
        <f t="shared" si="5"/>
        <v>4314.1936359436368</v>
      </c>
      <c r="AG17" s="2">
        <f t="shared" si="0"/>
        <v>6703.4305538295812</v>
      </c>
      <c r="AH17" s="2">
        <f t="shared" si="0"/>
        <v>3998.6830078936428</v>
      </c>
      <c r="AI17" s="2">
        <f t="shared" si="0"/>
        <v>1700</v>
      </c>
      <c r="AJ17" s="2" t="str">
        <f t="shared" si="0"/>
        <v>N.A.</v>
      </c>
      <c r="AK17" s="2">
        <f t="shared" si="0"/>
        <v>5016.7175810473818</v>
      </c>
      <c r="AL17" s="2" t="str">
        <f t="shared" si="0"/>
        <v>N.A.</v>
      </c>
      <c r="AM17" s="2">
        <f t="shared" si="0"/>
        <v>6998.8667687595716</v>
      </c>
      <c r="AN17" s="2">
        <f t="shared" si="0"/>
        <v>0</v>
      </c>
      <c r="AO17" s="2" t="str">
        <f t="shared" si="0"/>
        <v>N.A.</v>
      </c>
      <c r="AP17" s="15">
        <f t="shared" si="0"/>
        <v>3781.9269441205497</v>
      </c>
      <c r="AQ17" s="13">
        <f t="shared" si="0"/>
        <v>6602.349418847879</v>
      </c>
      <c r="AR17" s="14">
        <f t="shared" si="0"/>
        <v>5788.5056098350024</v>
      </c>
    </row>
    <row r="18" spans="1:44" ht="15" customHeight="1" thickBot="1" x14ac:dyDescent="0.3">
      <c r="A18" s="3" t="s">
        <v>15</v>
      </c>
      <c r="B18" s="2">
        <v>14542027</v>
      </c>
      <c r="C18" s="2">
        <v>1147200</v>
      </c>
      <c r="D18" s="2"/>
      <c r="E18" s="2"/>
      <c r="F18" s="2"/>
      <c r="G18" s="2">
        <v>857123.00000000012</v>
      </c>
      <c r="H18" s="2">
        <v>2440435.9999999995</v>
      </c>
      <c r="I18" s="2"/>
      <c r="J18" s="2">
        <v>0</v>
      </c>
      <c r="K18" s="2"/>
      <c r="L18" s="1">
        <f t="shared" si="1"/>
        <v>16982463</v>
      </c>
      <c r="M18" s="13">
        <f t="shared" si="1"/>
        <v>2004323</v>
      </c>
      <c r="N18" s="14">
        <f t="shared" si="2"/>
        <v>18986786</v>
      </c>
      <c r="P18" s="3" t="s">
        <v>15</v>
      </c>
      <c r="Q18" s="2">
        <v>4766</v>
      </c>
      <c r="R18" s="2">
        <v>239</v>
      </c>
      <c r="S18" s="2">
        <v>0</v>
      </c>
      <c r="T18" s="2">
        <v>0</v>
      </c>
      <c r="U18" s="2">
        <v>0</v>
      </c>
      <c r="V18" s="2">
        <v>948</v>
      </c>
      <c r="W18" s="2">
        <v>4013</v>
      </c>
      <c r="X18" s="2">
        <v>0</v>
      </c>
      <c r="Y18" s="2">
        <v>1683</v>
      </c>
      <c r="Z18" s="2">
        <v>0</v>
      </c>
      <c r="AA18" s="1">
        <f t="shared" si="3"/>
        <v>10462</v>
      </c>
      <c r="AB18" s="13">
        <f t="shared" si="3"/>
        <v>1187</v>
      </c>
      <c r="AC18" s="17">
        <f t="shared" si="4"/>
        <v>11649</v>
      </c>
      <c r="AE18" s="3" t="s">
        <v>15</v>
      </c>
      <c r="AF18" s="2">
        <f t="shared" si="5"/>
        <v>3051.2016365925306</v>
      </c>
      <c r="AG18" s="2">
        <f t="shared" si="0"/>
        <v>4800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904.13818565400857</v>
      </c>
      <c r="AL18" s="2">
        <f t="shared" si="0"/>
        <v>608.13256915026159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1623.2520550563945</v>
      </c>
      <c r="AQ18" s="13">
        <f t="shared" si="0"/>
        <v>1688.5619208087617</v>
      </c>
      <c r="AR18" s="14">
        <f t="shared" si="0"/>
        <v>1629.9069448021289</v>
      </c>
    </row>
    <row r="19" spans="1:44" ht="15" customHeight="1" thickBot="1" x14ac:dyDescent="0.3">
      <c r="A19" s="4" t="s">
        <v>16</v>
      </c>
      <c r="B19" s="2">
        <v>117392826.99999996</v>
      </c>
      <c r="C19" s="2">
        <v>324802233.99999988</v>
      </c>
      <c r="D19" s="2">
        <v>24190410</v>
      </c>
      <c r="E19" s="2">
        <v>377400</v>
      </c>
      <c r="F19" s="2">
        <v>16083400.000000004</v>
      </c>
      <c r="G19" s="2">
        <v>16950753</v>
      </c>
      <c r="H19" s="2">
        <v>44887559.000000007</v>
      </c>
      <c r="I19" s="2">
        <v>22851300</v>
      </c>
      <c r="J19" s="2">
        <v>0</v>
      </c>
      <c r="K19" s="2"/>
      <c r="L19" s="1">
        <f t="shared" ref="L19" si="6">B19+D19+F19+H19+J19</f>
        <v>202554195.99999994</v>
      </c>
      <c r="M19" s="13">
        <f t="shared" ref="M19" si="7">C19+E19+G19+I19+K19</f>
        <v>364981686.99999988</v>
      </c>
      <c r="N19" s="17">
        <f t="shared" ref="N19" si="8">L19+M19</f>
        <v>567535882.99999976</v>
      </c>
      <c r="P19" s="4" t="s">
        <v>16</v>
      </c>
      <c r="Q19" s="2">
        <v>30782</v>
      </c>
      <c r="R19" s="2">
        <v>48521</v>
      </c>
      <c r="S19" s="2">
        <v>6737</v>
      </c>
      <c r="T19" s="2">
        <v>222</v>
      </c>
      <c r="U19" s="2">
        <v>3223</v>
      </c>
      <c r="V19" s="2">
        <v>4156</v>
      </c>
      <c r="W19" s="2">
        <v>17330</v>
      </c>
      <c r="X19" s="2">
        <v>3265</v>
      </c>
      <c r="Y19" s="2">
        <v>7469</v>
      </c>
      <c r="Z19" s="2">
        <v>0</v>
      </c>
      <c r="AA19" s="1">
        <f t="shared" ref="AA19" si="9">Q19+S19+U19+W19+Y19</f>
        <v>65541</v>
      </c>
      <c r="AB19" s="13">
        <f t="shared" ref="AB19" si="10">R19+T19+V19+X19+Z19</f>
        <v>56164</v>
      </c>
      <c r="AC19" s="14">
        <f t="shared" ref="AC19" si="11">AA19+AB19</f>
        <v>121705</v>
      </c>
      <c r="AE19" s="4" t="s">
        <v>16</v>
      </c>
      <c r="AF19" s="2">
        <f t="shared" si="5"/>
        <v>3813.684198557597</v>
      </c>
      <c r="AG19" s="2">
        <f t="shared" si="0"/>
        <v>6694.0548216236248</v>
      </c>
      <c r="AH19" s="2">
        <f t="shared" si="0"/>
        <v>3590.6798278165356</v>
      </c>
      <c r="AI19" s="2">
        <f t="shared" si="0"/>
        <v>1700</v>
      </c>
      <c r="AJ19" s="2">
        <f t="shared" si="0"/>
        <v>4990.1954700589522</v>
      </c>
      <c r="AK19" s="2">
        <f t="shared" si="0"/>
        <v>4078.6219923002886</v>
      </c>
      <c r="AL19" s="2">
        <f t="shared" si="0"/>
        <v>2590.1649740334683</v>
      </c>
      <c r="AM19" s="2">
        <f t="shared" si="0"/>
        <v>6998.8667687595716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3090.4959643581869</v>
      </c>
      <c r="AQ19" s="13">
        <f t="shared" ref="AQ19" si="13">IFERROR(M19/AB19, "N.A.")</f>
        <v>6498.4988070650215</v>
      </c>
      <c r="AR19" s="14">
        <f t="shared" ref="AR19" si="14">IFERROR(N19/AC19, "N.A.")</f>
        <v>4663.2092600961323</v>
      </c>
    </row>
    <row r="20" spans="1:44" ht="15" customHeight="1" thickBot="1" x14ac:dyDescent="0.3">
      <c r="A20" s="5" t="s">
        <v>0</v>
      </c>
      <c r="B20" s="24">
        <f>B19+C19</f>
        <v>442195060.99999982</v>
      </c>
      <c r="C20" s="26"/>
      <c r="D20" s="24">
        <f>D19+E19</f>
        <v>24567810</v>
      </c>
      <c r="E20" s="26"/>
      <c r="F20" s="24">
        <f>F19+G19</f>
        <v>33034153.000000004</v>
      </c>
      <c r="G20" s="26"/>
      <c r="H20" s="24">
        <f>H19+I19</f>
        <v>67738859</v>
      </c>
      <c r="I20" s="26"/>
      <c r="J20" s="24">
        <f>J19+K19</f>
        <v>0</v>
      </c>
      <c r="K20" s="26"/>
      <c r="L20" s="24">
        <f>L19+M19</f>
        <v>567535882.99999976</v>
      </c>
      <c r="M20" s="25"/>
      <c r="N20" s="18">
        <f>B20+D20+F20+H20+J20</f>
        <v>567535882.99999976</v>
      </c>
      <c r="P20" s="5" t="s">
        <v>0</v>
      </c>
      <c r="Q20" s="24">
        <f>Q19+R19</f>
        <v>79303</v>
      </c>
      <c r="R20" s="26"/>
      <c r="S20" s="24">
        <f>S19+T19</f>
        <v>6959</v>
      </c>
      <c r="T20" s="26"/>
      <c r="U20" s="24">
        <f>U19+V19</f>
        <v>7379</v>
      </c>
      <c r="V20" s="26"/>
      <c r="W20" s="24">
        <f>W19+X19</f>
        <v>20595</v>
      </c>
      <c r="X20" s="26"/>
      <c r="Y20" s="24">
        <f>Y19+Z19</f>
        <v>7469</v>
      </c>
      <c r="Z20" s="26"/>
      <c r="AA20" s="24">
        <f>AA19+AB19</f>
        <v>121705</v>
      </c>
      <c r="AB20" s="26"/>
      <c r="AC20" s="19">
        <f>Q20+S20+U20+W20+Y20</f>
        <v>121705</v>
      </c>
      <c r="AE20" s="5" t="s">
        <v>0</v>
      </c>
      <c r="AF20" s="27">
        <f>IFERROR(B20/Q20,"N.A.")</f>
        <v>5576.0193309206443</v>
      </c>
      <c r="AG20" s="28"/>
      <c r="AH20" s="27">
        <f>IFERROR(D20/S20,"N.A.")</f>
        <v>3530.3649949705418</v>
      </c>
      <c r="AI20" s="28"/>
      <c r="AJ20" s="27">
        <f>IFERROR(F20/U20,"N.A.")</f>
        <v>4476.7791028594665</v>
      </c>
      <c r="AK20" s="28"/>
      <c r="AL20" s="27">
        <f>IFERROR(H20/W20,"N.A.")</f>
        <v>3289.0924496236948</v>
      </c>
      <c r="AM20" s="28"/>
      <c r="AN20" s="27">
        <f>IFERROR(J20/Y20,"N.A.")</f>
        <v>0</v>
      </c>
      <c r="AO20" s="28"/>
      <c r="AP20" s="27">
        <f>IFERROR(L20/AA20,"N.A.")</f>
        <v>4663.2092600961323</v>
      </c>
      <c r="AQ20" s="28"/>
      <c r="AR20" s="16">
        <f>IFERROR(N20/AC20, "N.A.")</f>
        <v>4663.2092600961323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11420150.000000002</v>
      </c>
      <c r="C27" s="2"/>
      <c r="D27" s="2">
        <v>14180300.000000002</v>
      </c>
      <c r="E27" s="2"/>
      <c r="F27" s="2">
        <v>14696650</v>
      </c>
      <c r="G27" s="2"/>
      <c r="H27" s="2">
        <v>18041090.000000004</v>
      </c>
      <c r="I27" s="2"/>
      <c r="J27" s="2">
        <v>0</v>
      </c>
      <c r="K27" s="2"/>
      <c r="L27" s="1">
        <f>B27+D27+F27+H27+J27</f>
        <v>58338190</v>
      </c>
      <c r="M27" s="13">
        <f>C27+E27+G27+I27+K27</f>
        <v>0</v>
      </c>
      <c r="N27" s="14">
        <f>L27+M27</f>
        <v>58338190</v>
      </c>
      <c r="P27" s="3" t="s">
        <v>12</v>
      </c>
      <c r="Q27" s="2">
        <v>3659</v>
      </c>
      <c r="R27" s="2">
        <v>0</v>
      </c>
      <c r="S27" s="2">
        <v>4106</v>
      </c>
      <c r="T27" s="2">
        <v>0</v>
      </c>
      <c r="U27" s="2">
        <v>2449</v>
      </c>
      <c r="V27" s="2">
        <v>0</v>
      </c>
      <c r="W27" s="2">
        <v>4824</v>
      </c>
      <c r="X27" s="2">
        <v>0</v>
      </c>
      <c r="Y27" s="2">
        <v>1818</v>
      </c>
      <c r="Z27" s="2">
        <v>0</v>
      </c>
      <c r="AA27" s="1">
        <f>Q27+S27+U27+W27+Y27</f>
        <v>16856</v>
      </c>
      <c r="AB27" s="13">
        <f>R27+T27+V27+X27+Z27</f>
        <v>0</v>
      </c>
      <c r="AC27" s="14">
        <f>AA27+AB27</f>
        <v>16856</v>
      </c>
      <c r="AE27" s="3" t="s">
        <v>12</v>
      </c>
      <c r="AF27" s="2">
        <f>IFERROR(B27/Q27, "N.A.")</f>
        <v>3121.1123257720692</v>
      </c>
      <c r="AG27" s="2" t="str">
        <f t="shared" ref="AG27:AR31" si="15">IFERROR(C27/R27, "N.A.")</f>
        <v>N.A.</v>
      </c>
      <c r="AH27" s="2">
        <f t="shared" si="15"/>
        <v>3453.5557720409161</v>
      </c>
      <c r="AI27" s="2" t="str">
        <f t="shared" si="15"/>
        <v>N.A.</v>
      </c>
      <c r="AJ27" s="2">
        <f t="shared" si="15"/>
        <v>6001.0820743160475</v>
      </c>
      <c r="AK27" s="2" t="str">
        <f t="shared" si="15"/>
        <v>N.A.</v>
      </c>
      <c r="AL27" s="2">
        <f t="shared" si="15"/>
        <v>3739.8611111111118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3460.9747271001424</v>
      </c>
      <c r="AQ27" s="13" t="str">
        <f t="shared" si="15"/>
        <v>N.A.</v>
      </c>
      <c r="AR27" s="14">
        <f t="shared" si="15"/>
        <v>3460.9747271001424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54444535</v>
      </c>
      <c r="C29" s="2">
        <v>190280589.99999997</v>
      </c>
      <c r="D29" s="2">
        <v>6453580</v>
      </c>
      <c r="E29" s="2"/>
      <c r="F29" s="2"/>
      <c r="G29" s="2">
        <v>8944430</v>
      </c>
      <c r="H29" s="2"/>
      <c r="I29" s="2">
        <v>19719600</v>
      </c>
      <c r="J29" s="2">
        <v>0</v>
      </c>
      <c r="K29" s="2"/>
      <c r="L29" s="1">
        <f t="shared" si="16"/>
        <v>60898115</v>
      </c>
      <c r="M29" s="13">
        <f t="shared" si="16"/>
        <v>218944619.99999997</v>
      </c>
      <c r="N29" s="14">
        <f t="shared" si="17"/>
        <v>279842735</v>
      </c>
      <c r="P29" s="3" t="s">
        <v>14</v>
      </c>
      <c r="Q29" s="2">
        <v>9693</v>
      </c>
      <c r="R29" s="2">
        <v>26538</v>
      </c>
      <c r="S29" s="2">
        <v>1873</v>
      </c>
      <c r="T29" s="2">
        <v>0</v>
      </c>
      <c r="U29" s="2">
        <v>0</v>
      </c>
      <c r="V29" s="2">
        <v>1988</v>
      </c>
      <c r="W29" s="2">
        <v>0</v>
      </c>
      <c r="X29" s="2">
        <v>1697</v>
      </c>
      <c r="Y29" s="2">
        <v>652</v>
      </c>
      <c r="Z29" s="2">
        <v>0</v>
      </c>
      <c r="AA29" s="1">
        <f t="shared" si="18"/>
        <v>12218</v>
      </c>
      <c r="AB29" s="13">
        <f t="shared" si="18"/>
        <v>30223</v>
      </c>
      <c r="AC29" s="14">
        <f t="shared" si="19"/>
        <v>42441</v>
      </c>
      <c r="AE29" s="3" t="s">
        <v>14</v>
      </c>
      <c r="AF29" s="2">
        <f t="shared" si="20"/>
        <v>5616.8920870731454</v>
      </c>
      <c r="AG29" s="2">
        <f t="shared" si="15"/>
        <v>7170.1179440801861</v>
      </c>
      <c r="AH29" s="2">
        <f t="shared" si="15"/>
        <v>3445.584623598505</v>
      </c>
      <c r="AI29" s="2" t="str">
        <f t="shared" si="15"/>
        <v>N.A.</v>
      </c>
      <c r="AJ29" s="2" t="str">
        <f t="shared" si="15"/>
        <v>N.A.</v>
      </c>
      <c r="AK29" s="2">
        <f t="shared" si="15"/>
        <v>4499.2102615694166</v>
      </c>
      <c r="AL29" s="2" t="str">
        <f t="shared" si="15"/>
        <v>N.A.</v>
      </c>
      <c r="AM29" s="2">
        <f t="shared" si="15"/>
        <v>11620.271066588097</v>
      </c>
      <c r="AN29" s="2">
        <f t="shared" si="15"/>
        <v>0</v>
      </c>
      <c r="AO29" s="2" t="str">
        <f t="shared" si="15"/>
        <v>N.A.</v>
      </c>
      <c r="AP29" s="15">
        <f t="shared" si="15"/>
        <v>4984.2948927811422</v>
      </c>
      <c r="AQ29" s="13">
        <f t="shared" si="15"/>
        <v>7244.3046686298503</v>
      </c>
      <c r="AR29" s="14">
        <f t="shared" si="15"/>
        <v>6593.6885323154493</v>
      </c>
    </row>
    <row r="30" spans="1:44" ht="15" customHeight="1" thickBot="1" x14ac:dyDescent="0.3">
      <c r="A30" s="3" t="s">
        <v>15</v>
      </c>
      <c r="B30" s="2">
        <v>14345430.999999998</v>
      </c>
      <c r="C30" s="2">
        <v>1147200</v>
      </c>
      <c r="D30" s="2"/>
      <c r="E30" s="2"/>
      <c r="F30" s="2"/>
      <c r="G30" s="2">
        <v>857123.00000000012</v>
      </c>
      <c r="H30" s="2">
        <v>2440435.9999999995</v>
      </c>
      <c r="I30" s="2"/>
      <c r="J30" s="2">
        <v>0</v>
      </c>
      <c r="K30" s="2"/>
      <c r="L30" s="1">
        <f t="shared" si="16"/>
        <v>16785866.999999996</v>
      </c>
      <c r="M30" s="13">
        <f t="shared" si="16"/>
        <v>2004323</v>
      </c>
      <c r="N30" s="14">
        <f t="shared" si="17"/>
        <v>18790189.999999996</v>
      </c>
      <c r="P30" s="3" t="s">
        <v>15</v>
      </c>
      <c r="Q30" s="2">
        <v>4639</v>
      </c>
      <c r="R30" s="2">
        <v>239</v>
      </c>
      <c r="S30" s="2">
        <v>0</v>
      </c>
      <c r="T30" s="2">
        <v>0</v>
      </c>
      <c r="U30" s="2">
        <v>0</v>
      </c>
      <c r="V30" s="2">
        <v>948</v>
      </c>
      <c r="W30" s="2">
        <v>4013</v>
      </c>
      <c r="X30" s="2">
        <v>0</v>
      </c>
      <c r="Y30" s="2">
        <v>1094</v>
      </c>
      <c r="Z30" s="2">
        <v>0</v>
      </c>
      <c r="AA30" s="1">
        <f t="shared" si="18"/>
        <v>9746</v>
      </c>
      <c r="AB30" s="13">
        <f t="shared" si="18"/>
        <v>1187</v>
      </c>
      <c r="AC30" s="17">
        <f t="shared" si="19"/>
        <v>10933</v>
      </c>
      <c r="AE30" s="3" t="s">
        <v>15</v>
      </c>
      <c r="AF30" s="2">
        <f t="shared" si="20"/>
        <v>3092.3541711575767</v>
      </c>
      <c r="AG30" s="2">
        <f t="shared" si="15"/>
        <v>4800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904.13818565400857</v>
      </c>
      <c r="AL30" s="2">
        <f t="shared" si="15"/>
        <v>608.13256915026159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1722.3339831725832</v>
      </c>
      <c r="AQ30" s="13">
        <f t="shared" si="15"/>
        <v>1688.5619208087617</v>
      </c>
      <c r="AR30" s="14">
        <f t="shared" si="15"/>
        <v>1718.6673374188233</v>
      </c>
    </row>
    <row r="31" spans="1:44" ht="15" customHeight="1" thickBot="1" x14ac:dyDescent="0.3">
      <c r="A31" s="4" t="s">
        <v>16</v>
      </c>
      <c r="B31" s="2">
        <v>80210116.000000015</v>
      </c>
      <c r="C31" s="2">
        <v>191427790.00000003</v>
      </c>
      <c r="D31" s="2">
        <v>20633879.999999996</v>
      </c>
      <c r="E31" s="2"/>
      <c r="F31" s="2">
        <v>14696650</v>
      </c>
      <c r="G31" s="2">
        <v>9801552.9999999981</v>
      </c>
      <c r="H31" s="2">
        <v>20481526.000000004</v>
      </c>
      <c r="I31" s="2">
        <v>19719600</v>
      </c>
      <c r="J31" s="2">
        <v>0</v>
      </c>
      <c r="K31" s="2"/>
      <c r="L31" s="1">
        <f t="shared" ref="L31" si="21">B31+D31+F31+H31+J31</f>
        <v>136022172.00000003</v>
      </c>
      <c r="M31" s="13">
        <f t="shared" ref="M31" si="22">C31+E31+G31+I31+K31</f>
        <v>220948943.00000003</v>
      </c>
      <c r="N31" s="17">
        <f t="shared" ref="N31" si="23">L31+M31</f>
        <v>356971115.00000006</v>
      </c>
      <c r="P31" s="4" t="s">
        <v>16</v>
      </c>
      <c r="Q31" s="2">
        <v>17991</v>
      </c>
      <c r="R31" s="2">
        <v>26777</v>
      </c>
      <c r="S31" s="2">
        <v>5979</v>
      </c>
      <c r="T31" s="2">
        <v>0</v>
      </c>
      <c r="U31" s="2">
        <v>2449</v>
      </c>
      <c r="V31" s="2">
        <v>2936</v>
      </c>
      <c r="W31" s="2">
        <v>8837</v>
      </c>
      <c r="X31" s="2">
        <v>1697</v>
      </c>
      <c r="Y31" s="2">
        <v>3564</v>
      </c>
      <c r="Z31" s="2">
        <v>0</v>
      </c>
      <c r="AA31" s="1">
        <f t="shared" ref="AA31" si="24">Q31+S31+U31+W31+Y31</f>
        <v>38820</v>
      </c>
      <c r="AB31" s="13">
        <f t="shared" ref="AB31" si="25">R31+T31+V31+X31+Z31</f>
        <v>31410</v>
      </c>
      <c r="AC31" s="14">
        <f t="shared" ref="AC31" si="26">AA31+AB31</f>
        <v>70230</v>
      </c>
      <c r="AE31" s="4" t="s">
        <v>16</v>
      </c>
      <c r="AF31" s="2">
        <f t="shared" si="20"/>
        <v>4458.3467289200162</v>
      </c>
      <c r="AG31" s="2">
        <f t="shared" si="15"/>
        <v>7148.9632893901489</v>
      </c>
      <c r="AH31" s="2">
        <f t="shared" si="15"/>
        <v>3451.0587054691414</v>
      </c>
      <c r="AI31" s="2" t="str">
        <f t="shared" si="15"/>
        <v>N.A.</v>
      </c>
      <c r="AJ31" s="2">
        <f t="shared" si="15"/>
        <v>6001.0820743160475</v>
      </c>
      <c r="AK31" s="2">
        <f t="shared" si="15"/>
        <v>3338.403610354223</v>
      </c>
      <c r="AL31" s="2">
        <f t="shared" si="15"/>
        <v>2317.7012560823814</v>
      </c>
      <c r="AM31" s="2">
        <f t="shared" si="15"/>
        <v>11620.271066588097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3503.9199381761987</v>
      </c>
      <c r="AQ31" s="13">
        <f t="shared" ref="AQ31" si="28">IFERROR(M31/AB31, "N.A.")</f>
        <v>7034.3503024514494</v>
      </c>
      <c r="AR31" s="14">
        <f t="shared" ref="AR31" si="29">IFERROR(N31/AC31, "N.A.")</f>
        <v>5082.886444539371</v>
      </c>
    </row>
    <row r="32" spans="1:44" ht="15" customHeight="1" thickBot="1" x14ac:dyDescent="0.3">
      <c r="A32" s="5" t="s">
        <v>0</v>
      </c>
      <c r="B32" s="24">
        <f>B31+C31</f>
        <v>271637906.00000006</v>
      </c>
      <c r="C32" s="26"/>
      <c r="D32" s="24">
        <f>D31+E31</f>
        <v>20633879.999999996</v>
      </c>
      <c r="E32" s="26"/>
      <c r="F32" s="24">
        <f>F31+G31</f>
        <v>24498203</v>
      </c>
      <c r="G32" s="26"/>
      <c r="H32" s="24">
        <f>H31+I31</f>
        <v>40201126</v>
      </c>
      <c r="I32" s="26"/>
      <c r="J32" s="24">
        <f>J31+K31</f>
        <v>0</v>
      </c>
      <c r="K32" s="26"/>
      <c r="L32" s="24">
        <f>L31+M31</f>
        <v>356971115.00000006</v>
      </c>
      <c r="M32" s="25"/>
      <c r="N32" s="18">
        <f>B32+D32+F32+H32+J32</f>
        <v>356971115.00000006</v>
      </c>
      <c r="P32" s="5" t="s">
        <v>0</v>
      </c>
      <c r="Q32" s="24">
        <f>Q31+R31</f>
        <v>44768</v>
      </c>
      <c r="R32" s="26"/>
      <c r="S32" s="24">
        <f>S31+T31</f>
        <v>5979</v>
      </c>
      <c r="T32" s="26"/>
      <c r="U32" s="24">
        <f>U31+V31</f>
        <v>5385</v>
      </c>
      <c r="V32" s="26"/>
      <c r="W32" s="24">
        <f>W31+X31</f>
        <v>10534</v>
      </c>
      <c r="X32" s="26"/>
      <c r="Y32" s="24">
        <f>Y31+Z31</f>
        <v>3564</v>
      </c>
      <c r="Z32" s="26"/>
      <c r="AA32" s="24">
        <f>AA31+AB31</f>
        <v>70230</v>
      </c>
      <c r="AB32" s="26"/>
      <c r="AC32" s="19">
        <f>Q32+S32+U32+W32+Y32</f>
        <v>70230</v>
      </c>
      <c r="AE32" s="5" t="s">
        <v>0</v>
      </c>
      <c r="AF32" s="27">
        <f>IFERROR(B32/Q32,"N.A.")</f>
        <v>6067.6801733380998</v>
      </c>
      <c r="AG32" s="28"/>
      <c r="AH32" s="27">
        <f>IFERROR(D32/S32,"N.A.")</f>
        <v>3451.0587054691414</v>
      </c>
      <c r="AI32" s="28"/>
      <c r="AJ32" s="27">
        <f>IFERROR(F32/U32,"N.A.")</f>
        <v>4549.3413184772517</v>
      </c>
      <c r="AK32" s="28"/>
      <c r="AL32" s="27">
        <f>IFERROR(H32/W32,"N.A.")</f>
        <v>3816.3210556293907</v>
      </c>
      <c r="AM32" s="28"/>
      <c r="AN32" s="27">
        <f>IFERROR(J32/Y32,"N.A.")</f>
        <v>0</v>
      </c>
      <c r="AO32" s="28"/>
      <c r="AP32" s="27">
        <f>IFERROR(L32/AA32,"N.A.")</f>
        <v>5082.886444539371</v>
      </c>
      <c r="AQ32" s="28"/>
      <c r="AR32" s="16">
        <f>IFERROR(N32/AC32, "N.A.")</f>
        <v>5082.886444539371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1352780</v>
      </c>
      <c r="C39" s="2"/>
      <c r="D39" s="2">
        <v>385280</v>
      </c>
      <c r="E39" s="2"/>
      <c r="F39" s="2">
        <v>1386750</v>
      </c>
      <c r="G39" s="2"/>
      <c r="H39" s="2">
        <v>24406033</v>
      </c>
      <c r="I39" s="2"/>
      <c r="J39" s="2">
        <v>0</v>
      </c>
      <c r="K39" s="2"/>
      <c r="L39" s="1">
        <f>B39+D39+F39+H39+J39</f>
        <v>27530843</v>
      </c>
      <c r="M39" s="13">
        <f>C39+E39+G39+I39+K39</f>
        <v>0</v>
      </c>
      <c r="N39" s="14">
        <f>L39+M39</f>
        <v>27530843</v>
      </c>
      <c r="P39" s="3" t="s">
        <v>12</v>
      </c>
      <c r="Q39" s="2">
        <v>428</v>
      </c>
      <c r="R39" s="2">
        <v>0</v>
      </c>
      <c r="S39" s="2">
        <v>224</v>
      </c>
      <c r="T39" s="2">
        <v>0</v>
      </c>
      <c r="U39" s="2">
        <v>774</v>
      </c>
      <c r="V39" s="2">
        <v>0</v>
      </c>
      <c r="W39" s="2">
        <v>8493</v>
      </c>
      <c r="X39" s="2">
        <v>0</v>
      </c>
      <c r="Y39" s="2">
        <v>1393</v>
      </c>
      <c r="Z39" s="2">
        <v>0</v>
      </c>
      <c r="AA39" s="1">
        <f>Q39+S39+U39+W39+Y39</f>
        <v>11312</v>
      </c>
      <c r="AB39" s="13">
        <f>R39+T39+V39+X39+Z39</f>
        <v>0</v>
      </c>
      <c r="AC39" s="14">
        <f>AA39+AB39</f>
        <v>11312</v>
      </c>
      <c r="AE39" s="3" t="s">
        <v>12</v>
      </c>
      <c r="AF39" s="2">
        <f>IFERROR(B39/Q39, "N.A.")</f>
        <v>3160.700934579439</v>
      </c>
      <c r="AG39" s="2" t="str">
        <f t="shared" ref="AG39:AR43" si="30">IFERROR(C39/R39, "N.A.")</f>
        <v>N.A.</v>
      </c>
      <c r="AH39" s="2">
        <f t="shared" si="30"/>
        <v>1720</v>
      </c>
      <c r="AI39" s="2" t="str">
        <f t="shared" si="30"/>
        <v>N.A.</v>
      </c>
      <c r="AJ39" s="2">
        <f t="shared" si="30"/>
        <v>1791.6666666666667</v>
      </c>
      <c r="AK39" s="2" t="str">
        <f t="shared" si="30"/>
        <v>N.A.</v>
      </c>
      <c r="AL39" s="2">
        <f t="shared" si="30"/>
        <v>2873.6645472742257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2433.7732496463932</v>
      </c>
      <c r="AQ39" s="13" t="str">
        <f t="shared" si="30"/>
        <v>N.A.</v>
      </c>
      <c r="AR39" s="14">
        <f t="shared" si="30"/>
        <v>2433.7732496463932</v>
      </c>
    </row>
    <row r="40" spans="1:44" ht="15" customHeight="1" thickBot="1" x14ac:dyDescent="0.3">
      <c r="A40" s="3" t="s">
        <v>13</v>
      </c>
      <c r="B40" s="2">
        <v>15373293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15373293</v>
      </c>
      <c r="M40" s="13">
        <f t="shared" si="31"/>
        <v>0</v>
      </c>
      <c r="N40" s="14">
        <f t="shared" ref="N40:N42" si="32">L40+M40</f>
        <v>15373293</v>
      </c>
      <c r="P40" s="3" t="s">
        <v>13</v>
      </c>
      <c r="Q40" s="2">
        <v>4613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4613</v>
      </c>
      <c r="AB40" s="13">
        <f t="shared" si="33"/>
        <v>0</v>
      </c>
      <c r="AC40" s="14">
        <f t="shared" ref="AC40:AC42" si="34">AA40+AB40</f>
        <v>4613</v>
      </c>
      <c r="AE40" s="3" t="s">
        <v>13</v>
      </c>
      <c r="AF40" s="2">
        <f t="shared" ref="AF40:AF43" si="35">IFERROR(B40/Q40, "N.A.")</f>
        <v>3332.6019943637548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3332.6019943637548</v>
      </c>
      <c r="AQ40" s="13" t="str">
        <f t="shared" si="30"/>
        <v>N.A.</v>
      </c>
      <c r="AR40" s="14">
        <f t="shared" si="30"/>
        <v>3332.6019943637548</v>
      </c>
    </row>
    <row r="41" spans="1:44" ht="15" customHeight="1" thickBot="1" x14ac:dyDescent="0.3">
      <c r="A41" s="3" t="s">
        <v>14</v>
      </c>
      <c r="B41" s="2">
        <v>20260041.999999993</v>
      </c>
      <c r="C41" s="2">
        <v>133374444.00000003</v>
      </c>
      <c r="D41" s="2">
        <v>3171250</v>
      </c>
      <c r="E41" s="2">
        <v>377400</v>
      </c>
      <c r="F41" s="2"/>
      <c r="G41" s="2">
        <v>7149200</v>
      </c>
      <c r="H41" s="2"/>
      <c r="I41" s="2">
        <v>3131700</v>
      </c>
      <c r="J41" s="2">
        <v>0</v>
      </c>
      <c r="K41" s="2"/>
      <c r="L41" s="1">
        <f t="shared" si="31"/>
        <v>23431291.999999993</v>
      </c>
      <c r="M41" s="13">
        <f t="shared" si="31"/>
        <v>144032744.00000003</v>
      </c>
      <c r="N41" s="14">
        <f t="shared" si="32"/>
        <v>167464036.00000003</v>
      </c>
      <c r="P41" s="3" t="s">
        <v>14</v>
      </c>
      <c r="Q41" s="2">
        <v>7623</v>
      </c>
      <c r="R41" s="2">
        <v>21744</v>
      </c>
      <c r="S41" s="2">
        <v>534</v>
      </c>
      <c r="T41" s="2">
        <v>222</v>
      </c>
      <c r="U41" s="2">
        <v>0</v>
      </c>
      <c r="V41" s="2">
        <v>1220</v>
      </c>
      <c r="W41" s="2">
        <v>0</v>
      </c>
      <c r="X41" s="2">
        <v>1568</v>
      </c>
      <c r="Y41" s="2">
        <v>1923</v>
      </c>
      <c r="Z41" s="2">
        <v>0</v>
      </c>
      <c r="AA41" s="1">
        <f t="shared" si="33"/>
        <v>10080</v>
      </c>
      <c r="AB41" s="13">
        <f t="shared" si="33"/>
        <v>24754</v>
      </c>
      <c r="AC41" s="14">
        <f t="shared" si="34"/>
        <v>34834</v>
      </c>
      <c r="AE41" s="3" t="s">
        <v>14</v>
      </c>
      <c r="AF41" s="2">
        <f t="shared" si="35"/>
        <v>2657.751803751803</v>
      </c>
      <c r="AG41" s="2">
        <f t="shared" si="30"/>
        <v>6133.8504415011048</v>
      </c>
      <c r="AH41" s="2">
        <f t="shared" si="30"/>
        <v>5938.6704119850183</v>
      </c>
      <c r="AI41" s="2">
        <f t="shared" si="30"/>
        <v>1700</v>
      </c>
      <c r="AJ41" s="2" t="str">
        <f t="shared" si="30"/>
        <v>N.A.</v>
      </c>
      <c r="AK41" s="2">
        <f t="shared" si="30"/>
        <v>5860</v>
      </c>
      <c r="AL41" s="2" t="str">
        <f t="shared" si="30"/>
        <v>N.A.</v>
      </c>
      <c r="AM41" s="2">
        <f t="shared" si="30"/>
        <v>1997.2576530612246</v>
      </c>
      <c r="AN41" s="2">
        <f t="shared" si="30"/>
        <v>0</v>
      </c>
      <c r="AO41" s="2" t="str">
        <f t="shared" si="30"/>
        <v>N.A.</v>
      </c>
      <c r="AP41" s="15">
        <f t="shared" si="30"/>
        <v>2324.5329365079356</v>
      </c>
      <c r="AQ41" s="13">
        <f t="shared" si="30"/>
        <v>5818.5644340308645</v>
      </c>
      <c r="AR41" s="14">
        <f t="shared" si="30"/>
        <v>4807.4879715220768</v>
      </c>
    </row>
    <row r="42" spans="1:44" ht="15" customHeight="1" thickBot="1" x14ac:dyDescent="0.3">
      <c r="A42" s="3" t="s">
        <v>15</v>
      </c>
      <c r="B42" s="2">
        <v>196596</v>
      </c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196596</v>
      </c>
      <c r="M42" s="13">
        <f t="shared" si="31"/>
        <v>0</v>
      </c>
      <c r="N42" s="14">
        <f t="shared" si="32"/>
        <v>196596</v>
      </c>
      <c r="P42" s="3" t="s">
        <v>15</v>
      </c>
      <c r="Q42" s="2">
        <v>127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589</v>
      </c>
      <c r="Z42" s="2">
        <v>0</v>
      </c>
      <c r="AA42" s="1">
        <f t="shared" si="33"/>
        <v>716</v>
      </c>
      <c r="AB42" s="13">
        <f t="shared" si="33"/>
        <v>0</v>
      </c>
      <c r="AC42" s="14">
        <f t="shared" si="34"/>
        <v>716</v>
      </c>
      <c r="AE42" s="3" t="s">
        <v>15</v>
      </c>
      <c r="AF42" s="2">
        <f t="shared" si="35"/>
        <v>1548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274.57541899441338</v>
      </c>
      <c r="AQ42" s="13" t="str">
        <f t="shared" si="30"/>
        <v>N.A.</v>
      </c>
      <c r="AR42" s="14">
        <f t="shared" si="30"/>
        <v>274.57541899441338</v>
      </c>
    </row>
    <row r="43" spans="1:44" ht="15" customHeight="1" thickBot="1" x14ac:dyDescent="0.3">
      <c r="A43" s="4" t="s">
        <v>16</v>
      </c>
      <c r="B43" s="2">
        <v>37182710.999999993</v>
      </c>
      <c r="C43" s="2">
        <v>133374444.00000003</v>
      </c>
      <c r="D43" s="2">
        <v>3556529.9999999995</v>
      </c>
      <c r="E43" s="2">
        <v>377400</v>
      </c>
      <c r="F43" s="2">
        <v>1386750</v>
      </c>
      <c r="G43" s="2">
        <v>7149200</v>
      </c>
      <c r="H43" s="2">
        <v>24406033</v>
      </c>
      <c r="I43" s="2">
        <v>3131700</v>
      </c>
      <c r="J43" s="2">
        <v>0</v>
      </c>
      <c r="K43" s="2"/>
      <c r="L43" s="1">
        <f t="shared" ref="L43" si="36">B43+D43+F43+H43+J43</f>
        <v>66532023.999999993</v>
      </c>
      <c r="M43" s="13">
        <f t="shared" ref="M43" si="37">C43+E43+G43+I43+K43</f>
        <v>144032744.00000003</v>
      </c>
      <c r="N43" s="17">
        <f t="shared" ref="N43" si="38">L43+M43</f>
        <v>210564768.00000003</v>
      </c>
      <c r="P43" s="4" t="s">
        <v>16</v>
      </c>
      <c r="Q43" s="2">
        <v>12791</v>
      </c>
      <c r="R43" s="2">
        <v>21744</v>
      </c>
      <c r="S43" s="2">
        <v>758</v>
      </c>
      <c r="T43" s="2">
        <v>222</v>
      </c>
      <c r="U43" s="2">
        <v>774</v>
      </c>
      <c r="V43" s="2">
        <v>1220</v>
      </c>
      <c r="W43" s="2">
        <v>8493</v>
      </c>
      <c r="X43" s="2">
        <v>1568</v>
      </c>
      <c r="Y43" s="2">
        <v>3905</v>
      </c>
      <c r="Z43" s="2">
        <v>0</v>
      </c>
      <c r="AA43" s="1">
        <f t="shared" ref="AA43" si="39">Q43+S43+U43+W43+Y43</f>
        <v>26721</v>
      </c>
      <c r="AB43" s="13">
        <f t="shared" ref="AB43" si="40">R43+T43+V43+X43+Z43</f>
        <v>24754</v>
      </c>
      <c r="AC43" s="17">
        <f t="shared" ref="AC43" si="41">AA43+AB43</f>
        <v>51475</v>
      </c>
      <c r="AE43" s="4" t="s">
        <v>16</v>
      </c>
      <c r="AF43" s="2">
        <f t="shared" si="35"/>
        <v>2906.9432413415675</v>
      </c>
      <c r="AG43" s="2">
        <f t="shared" si="30"/>
        <v>6133.8504415011048</v>
      </c>
      <c r="AH43" s="2">
        <f t="shared" si="30"/>
        <v>4691.9920844327171</v>
      </c>
      <c r="AI43" s="2">
        <f t="shared" si="30"/>
        <v>1700</v>
      </c>
      <c r="AJ43" s="2">
        <f t="shared" si="30"/>
        <v>1791.6666666666667</v>
      </c>
      <c r="AK43" s="2">
        <f t="shared" si="30"/>
        <v>5860</v>
      </c>
      <c r="AL43" s="2">
        <f t="shared" si="30"/>
        <v>2873.6645472742257</v>
      </c>
      <c r="AM43" s="2">
        <f t="shared" si="30"/>
        <v>1997.2576530612246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2489.8777740354026</v>
      </c>
      <c r="AQ43" s="13">
        <f t="shared" ref="AQ43" si="43">IFERROR(M43/AB43, "N.A.")</f>
        <v>5818.5644340308645</v>
      </c>
      <c r="AR43" s="14">
        <f t="shared" ref="AR43" si="44">IFERROR(N43/AC43, "N.A.")</f>
        <v>4090.6220106847991</v>
      </c>
    </row>
    <row r="44" spans="1:44" ht="15" customHeight="1" thickBot="1" x14ac:dyDescent="0.3">
      <c r="A44" s="5" t="s">
        <v>0</v>
      </c>
      <c r="B44" s="24">
        <f>B43+C43</f>
        <v>170557155.00000003</v>
      </c>
      <c r="C44" s="26"/>
      <c r="D44" s="24">
        <f>D43+E43</f>
        <v>3933929.9999999995</v>
      </c>
      <c r="E44" s="26"/>
      <c r="F44" s="24">
        <f>F43+G43</f>
        <v>8535950</v>
      </c>
      <c r="G44" s="26"/>
      <c r="H44" s="24">
        <f>H43+I43</f>
        <v>27537733</v>
      </c>
      <c r="I44" s="26"/>
      <c r="J44" s="24">
        <f>J43+K43</f>
        <v>0</v>
      </c>
      <c r="K44" s="26"/>
      <c r="L44" s="24">
        <f>L43+M43</f>
        <v>210564768.00000003</v>
      </c>
      <c r="M44" s="25"/>
      <c r="N44" s="18">
        <f>B44+D44+F44+H44+J44</f>
        <v>210564768.00000003</v>
      </c>
      <c r="P44" s="5" t="s">
        <v>0</v>
      </c>
      <c r="Q44" s="24">
        <f>Q43+R43</f>
        <v>34535</v>
      </c>
      <c r="R44" s="26"/>
      <c r="S44" s="24">
        <f>S43+T43</f>
        <v>980</v>
      </c>
      <c r="T44" s="26"/>
      <c r="U44" s="24">
        <f>U43+V43</f>
        <v>1994</v>
      </c>
      <c r="V44" s="26"/>
      <c r="W44" s="24">
        <f>W43+X43</f>
        <v>10061</v>
      </c>
      <c r="X44" s="26"/>
      <c r="Y44" s="24">
        <f>Y43+Z43</f>
        <v>3905</v>
      </c>
      <c r="Z44" s="26"/>
      <c r="AA44" s="24">
        <f>AA43+AB43</f>
        <v>51475</v>
      </c>
      <c r="AB44" s="25"/>
      <c r="AC44" s="18">
        <f>Q44+S44+U44+W44+Y44</f>
        <v>51475</v>
      </c>
      <c r="AE44" s="5" t="s">
        <v>0</v>
      </c>
      <c r="AF44" s="27">
        <f>IFERROR(B44/Q44,"N.A.")</f>
        <v>4938.6754017663252</v>
      </c>
      <c r="AG44" s="28"/>
      <c r="AH44" s="27">
        <f>IFERROR(D44/S44,"N.A.")</f>
        <v>4014.2142857142853</v>
      </c>
      <c r="AI44" s="28"/>
      <c r="AJ44" s="27">
        <f>IFERROR(F44/U44,"N.A.")</f>
        <v>4280.8174523570715</v>
      </c>
      <c r="AK44" s="28"/>
      <c r="AL44" s="27">
        <f>IFERROR(H44/W44,"N.A.")</f>
        <v>2737.0771295099889</v>
      </c>
      <c r="AM44" s="28"/>
      <c r="AN44" s="27">
        <f>IFERROR(J44/Y44,"N.A.")</f>
        <v>0</v>
      </c>
      <c r="AO44" s="28"/>
      <c r="AP44" s="27">
        <f>IFERROR(L44/AA44,"N.A.")</f>
        <v>4090.6220106847991</v>
      </c>
      <c r="AQ44" s="28"/>
      <c r="AR44" s="16">
        <f>IFERROR(N44/AC44, "N.A.")</f>
        <v>4090.6220106847991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119289006.00000012</v>
      </c>
      <c r="C15" s="2"/>
      <c r="D15" s="2">
        <v>64554319.999999993</v>
      </c>
      <c r="E15" s="2"/>
      <c r="F15" s="2">
        <v>50797158.000000007</v>
      </c>
      <c r="G15" s="2"/>
      <c r="H15" s="2">
        <v>178666116</v>
      </c>
      <c r="I15" s="2"/>
      <c r="J15" s="2">
        <v>0</v>
      </c>
      <c r="K15" s="2"/>
      <c r="L15" s="1">
        <f>B15+D15+F15+H15+J15</f>
        <v>413306600.00000012</v>
      </c>
      <c r="M15" s="13">
        <f>C15+E15+G15+I15+K15</f>
        <v>0</v>
      </c>
      <c r="N15" s="14">
        <f>L15+M15</f>
        <v>413306600.00000012</v>
      </c>
      <c r="P15" s="3" t="s">
        <v>12</v>
      </c>
      <c r="Q15" s="2">
        <v>21864</v>
      </c>
      <c r="R15" s="2">
        <v>0</v>
      </c>
      <c r="S15" s="2">
        <v>10480</v>
      </c>
      <c r="T15" s="2">
        <v>0</v>
      </c>
      <c r="U15" s="2">
        <v>4880</v>
      </c>
      <c r="V15" s="2">
        <v>0</v>
      </c>
      <c r="W15" s="2">
        <v>40129</v>
      </c>
      <c r="X15" s="2">
        <v>0</v>
      </c>
      <c r="Y15" s="2">
        <v>2575</v>
      </c>
      <c r="Z15" s="2">
        <v>0</v>
      </c>
      <c r="AA15" s="1">
        <f>Q15+S15+U15+W15+Y15</f>
        <v>79928</v>
      </c>
      <c r="AB15" s="13">
        <f>R15+T15+V15+X15+Z15</f>
        <v>0</v>
      </c>
      <c r="AC15" s="14">
        <f>AA15+AB15</f>
        <v>79928</v>
      </c>
      <c r="AE15" s="3" t="s">
        <v>12</v>
      </c>
      <c r="AF15" s="2">
        <f>IFERROR(B15/Q15, "N.A.")</f>
        <v>5455.9552689352413</v>
      </c>
      <c r="AG15" s="2" t="str">
        <f t="shared" ref="AG15:AR19" si="0">IFERROR(C15/R15, "N.A.")</f>
        <v>N.A.</v>
      </c>
      <c r="AH15" s="2">
        <f t="shared" si="0"/>
        <v>6159.7633587786249</v>
      </c>
      <c r="AI15" s="2" t="str">
        <f t="shared" si="0"/>
        <v>N.A.</v>
      </c>
      <c r="AJ15" s="2">
        <f t="shared" si="0"/>
        <v>10409.253688524592</v>
      </c>
      <c r="AK15" s="2" t="str">
        <f t="shared" si="0"/>
        <v>N.A.</v>
      </c>
      <c r="AL15" s="2">
        <f t="shared" si="0"/>
        <v>4452.2942510403946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5170.9863877489752</v>
      </c>
      <c r="AQ15" s="13" t="str">
        <f t="shared" si="0"/>
        <v>N.A.</v>
      </c>
      <c r="AR15" s="14">
        <f t="shared" si="0"/>
        <v>5170.9863877489752</v>
      </c>
    </row>
    <row r="16" spans="1:44" ht="15" customHeight="1" thickBot="1" x14ac:dyDescent="0.3">
      <c r="A16" s="3" t="s">
        <v>13</v>
      </c>
      <c r="B16" s="2">
        <v>54220109.999999985</v>
      </c>
      <c r="C16" s="2">
        <v>2331245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54220109.999999985</v>
      </c>
      <c r="M16" s="13">
        <f t="shared" si="1"/>
        <v>2331245</v>
      </c>
      <c r="N16" s="14">
        <f t="shared" ref="N16:N18" si="2">L16+M16</f>
        <v>56551354.999999985</v>
      </c>
      <c r="P16" s="3" t="s">
        <v>13</v>
      </c>
      <c r="Q16" s="2">
        <v>13253</v>
      </c>
      <c r="R16" s="2">
        <v>917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13253</v>
      </c>
      <c r="AB16" s="13">
        <f t="shared" si="3"/>
        <v>917</v>
      </c>
      <c r="AC16" s="14">
        <f t="shared" ref="AC16:AC18" si="4">AA16+AB16</f>
        <v>14170</v>
      </c>
      <c r="AE16" s="3" t="s">
        <v>13</v>
      </c>
      <c r="AF16" s="2">
        <f t="shared" ref="AF16:AF19" si="5">IFERROR(B16/Q16, "N.A.")</f>
        <v>4091.1574737795204</v>
      </c>
      <c r="AG16" s="2">
        <f t="shared" si="0"/>
        <v>2542.2519083969464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4091.1574737795204</v>
      </c>
      <c r="AQ16" s="13">
        <f t="shared" si="0"/>
        <v>2542.2519083969464</v>
      </c>
      <c r="AR16" s="14">
        <f t="shared" si="0"/>
        <v>3990.9213126323207</v>
      </c>
    </row>
    <row r="17" spans="1:44" ht="15" customHeight="1" thickBot="1" x14ac:dyDescent="0.3">
      <c r="A17" s="3" t="s">
        <v>14</v>
      </c>
      <c r="B17" s="2">
        <v>239357109.00000003</v>
      </c>
      <c r="C17" s="2">
        <v>1358737537.0000002</v>
      </c>
      <c r="D17" s="2">
        <v>93589088</v>
      </c>
      <c r="E17" s="2">
        <v>29977700.000000004</v>
      </c>
      <c r="F17" s="2"/>
      <c r="G17" s="2">
        <v>104920779.99999999</v>
      </c>
      <c r="H17" s="2"/>
      <c r="I17" s="2">
        <v>114533779.99999999</v>
      </c>
      <c r="J17" s="2">
        <v>0</v>
      </c>
      <c r="K17" s="2"/>
      <c r="L17" s="1">
        <f t="shared" si="1"/>
        <v>332946197</v>
      </c>
      <c r="M17" s="13">
        <f t="shared" si="1"/>
        <v>1608169797.0000002</v>
      </c>
      <c r="N17" s="14">
        <f t="shared" si="2"/>
        <v>1941115994.0000002</v>
      </c>
      <c r="P17" s="3" t="s">
        <v>14</v>
      </c>
      <c r="Q17" s="2">
        <v>48884</v>
      </c>
      <c r="R17" s="2">
        <v>224196</v>
      </c>
      <c r="S17" s="2">
        <v>14542</v>
      </c>
      <c r="T17" s="2">
        <v>4295</v>
      </c>
      <c r="U17" s="2">
        <v>0</v>
      </c>
      <c r="V17" s="2">
        <v>14083</v>
      </c>
      <c r="W17" s="2">
        <v>0</v>
      </c>
      <c r="X17" s="2">
        <v>14055</v>
      </c>
      <c r="Y17" s="2">
        <v>4089</v>
      </c>
      <c r="Z17" s="2">
        <v>0</v>
      </c>
      <c r="AA17" s="1">
        <f t="shared" si="3"/>
        <v>67515</v>
      </c>
      <c r="AB17" s="13">
        <f t="shared" si="3"/>
        <v>256629</v>
      </c>
      <c r="AC17" s="14">
        <f t="shared" si="4"/>
        <v>324144</v>
      </c>
      <c r="AE17" s="3" t="s">
        <v>14</v>
      </c>
      <c r="AF17" s="2">
        <f t="shared" si="5"/>
        <v>4896.4305089599875</v>
      </c>
      <c r="AG17" s="2">
        <f t="shared" si="0"/>
        <v>6060.489647451338</v>
      </c>
      <c r="AH17" s="2">
        <f t="shared" si="0"/>
        <v>6435.7782973456196</v>
      </c>
      <c r="AI17" s="2">
        <f t="shared" si="0"/>
        <v>6979.6740395809093</v>
      </c>
      <c r="AJ17" s="2" t="str">
        <f t="shared" si="0"/>
        <v>N.A.</v>
      </c>
      <c r="AK17" s="2">
        <f t="shared" si="0"/>
        <v>7450.1725484626841</v>
      </c>
      <c r="AL17" s="2" t="str">
        <f t="shared" si="0"/>
        <v>N.A.</v>
      </c>
      <c r="AM17" s="2">
        <f t="shared" si="0"/>
        <v>8148.9704731412294</v>
      </c>
      <c r="AN17" s="2">
        <f t="shared" si="0"/>
        <v>0</v>
      </c>
      <c r="AO17" s="2" t="str">
        <f t="shared" si="0"/>
        <v>N.A.</v>
      </c>
      <c r="AP17" s="15">
        <f t="shared" si="0"/>
        <v>4931.4403762126931</v>
      </c>
      <c r="AQ17" s="13">
        <f t="shared" si="0"/>
        <v>6266.5162432928482</v>
      </c>
      <c r="AR17" s="14">
        <f t="shared" si="0"/>
        <v>5988.4372192605761</v>
      </c>
    </row>
    <row r="18" spans="1:44" ht="15" customHeight="1" thickBot="1" x14ac:dyDescent="0.3">
      <c r="A18" s="3" t="s">
        <v>15</v>
      </c>
      <c r="B18" s="2">
        <v>2775650</v>
      </c>
      <c r="C18" s="2">
        <v>1136000</v>
      </c>
      <c r="D18" s="2">
        <v>12256400</v>
      </c>
      <c r="E18" s="2"/>
      <c r="F18" s="2"/>
      <c r="G18" s="2">
        <v>0</v>
      </c>
      <c r="H18" s="2">
        <v>1006199.9999999999</v>
      </c>
      <c r="I18" s="2"/>
      <c r="J18" s="2"/>
      <c r="K18" s="2"/>
      <c r="L18" s="1">
        <f t="shared" si="1"/>
        <v>16038250</v>
      </c>
      <c r="M18" s="13">
        <f t="shared" si="1"/>
        <v>1136000</v>
      </c>
      <c r="N18" s="14">
        <f t="shared" si="2"/>
        <v>17174250</v>
      </c>
      <c r="P18" s="3" t="s">
        <v>15</v>
      </c>
      <c r="Q18" s="2">
        <v>353</v>
      </c>
      <c r="R18" s="2">
        <v>142</v>
      </c>
      <c r="S18" s="2">
        <v>417</v>
      </c>
      <c r="T18" s="2">
        <v>0</v>
      </c>
      <c r="U18" s="2">
        <v>0</v>
      </c>
      <c r="V18" s="2">
        <v>479</v>
      </c>
      <c r="W18" s="2">
        <v>971</v>
      </c>
      <c r="X18" s="2">
        <v>0</v>
      </c>
      <c r="Y18" s="2">
        <v>0</v>
      </c>
      <c r="Z18" s="2">
        <v>0</v>
      </c>
      <c r="AA18" s="1">
        <f t="shared" si="3"/>
        <v>1741</v>
      </c>
      <c r="AB18" s="13">
        <f t="shared" si="3"/>
        <v>621</v>
      </c>
      <c r="AC18" s="17">
        <f t="shared" si="4"/>
        <v>2362</v>
      </c>
      <c r="AE18" s="3" t="s">
        <v>15</v>
      </c>
      <c r="AF18" s="2">
        <f t="shared" si="5"/>
        <v>7863.0311614730881</v>
      </c>
      <c r="AG18" s="2">
        <f t="shared" si="0"/>
        <v>8000</v>
      </c>
      <c r="AH18" s="2">
        <f t="shared" si="0"/>
        <v>29391.846522781776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1036.2512873326466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9212.090752441125</v>
      </c>
      <c r="AQ18" s="13">
        <f t="shared" si="0"/>
        <v>1829.3075684380033</v>
      </c>
      <c r="AR18" s="14">
        <f t="shared" si="0"/>
        <v>7271.0626587637598</v>
      </c>
    </row>
    <row r="19" spans="1:44" ht="15" customHeight="1" thickBot="1" x14ac:dyDescent="0.3">
      <c r="A19" s="4" t="s">
        <v>16</v>
      </c>
      <c r="B19" s="2">
        <v>415641874.99999964</v>
      </c>
      <c r="C19" s="2">
        <v>1362204782.0000007</v>
      </c>
      <c r="D19" s="2">
        <v>170399808.00000009</v>
      </c>
      <c r="E19" s="2">
        <v>29977700.000000004</v>
      </c>
      <c r="F19" s="2">
        <v>50797158.000000007</v>
      </c>
      <c r="G19" s="2">
        <v>104920779.99999997</v>
      </c>
      <c r="H19" s="2">
        <v>179672316.00000009</v>
      </c>
      <c r="I19" s="2">
        <v>114533779.99999999</v>
      </c>
      <c r="J19" s="2">
        <v>0</v>
      </c>
      <c r="K19" s="2"/>
      <c r="L19" s="1">
        <f t="shared" ref="L19" si="6">B19+D19+F19+H19+J19</f>
        <v>816511156.99999988</v>
      </c>
      <c r="M19" s="13">
        <f t="shared" ref="M19" si="7">C19+E19+G19+I19+K19</f>
        <v>1611637042.0000007</v>
      </c>
      <c r="N19" s="17">
        <f t="shared" ref="N19" si="8">L19+M19</f>
        <v>2428148199.0000005</v>
      </c>
      <c r="P19" s="4" t="s">
        <v>16</v>
      </c>
      <c r="Q19" s="2">
        <v>84354</v>
      </c>
      <c r="R19" s="2">
        <v>225255</v>
      </c>
      <c r="S19" s="2">
        <v>25439</v>
      </c>
      <c r="T19" s="2">
        <v>4295</v>
      </c>
      <c r="U19" s="2">
        <v>4880</v>
      </c>
      <c r="V19" s="2">
        <v>14562</v>
      </c>
      <c r="W19" s="2">
        <v>41100</v>
      </c>
      <c r="X19" s="2">
        <v>14055</v>
      </c>
      <c r="Y19" s="2">
        <v>6664</v>
      </c>
      <c r="Z19" s="2">
        <v>0</v>
      </c>
      <c r="AA19" s="1">
        <f t="shared" ref="AA19" si="9">Q19+S19+U19+W19+Y19</f>
        <v>162437</v>
      </c>
      <c r="AB19" s="13">
        <f t="shared" ref="AB19" si="10">R19+T19+V19+X19+Z19</f>
        <v>258167</v>
      </c>
      <c r="AC19" s="14">
        <f t="shared" ref="AC19" si="11">AA19+AB19</f>
        <v>420604</v>
      </c>
      <c r="AE19" s="4" t="s">
        <v>16</v>
      </c>
      <c r="AF19" s="2">
        <f t="shared" si="5"/>
        <v>4927.3522891623352</v>
      </c>
      <c r="AG19" s="2">
        <f t="shared" si="0"/>
        <v>6047.3897671527857</v>
      </c>
      <c r="AH19" s="2">
        <f t="shared" si="0"/>
        <v>6698.3689610440697</v>
      </c>
      <c r="AI19" s="2">
        <f t="shared" si="0"/>
        <v>6979.6740395809093</v>
      </c>
      <c r="AJ19" s="2">
        <f t="shared" si="0"/>
        <v>10409.253688524592</v>
      </c>
      <c r="AK19" s="2">
        <f t="shared" si="0"/>
        <v>7205.1078148605939</v>
      </c>
      <c r="AL19" s="2">
        <f t="shared" si="0"/>
        <v>4371.5891970802941</v>
      </c>
      <c r="AM19" s="2">
        <f t="shared" si="0"/>
        <v>8148.9704731412294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5026.6328299586912</v>
      </c>
      <c r="AQ19" s="13">
        <f t="shared" ref="AQ19" si="13">IFERROR(M19/AB19, "N.A.")</f>
        <v>6242.6144394907196</v>
      </c>
      <c r="AR19" s="14">
        <f t="shared" ref="AR19" si="14">IFERROR(N19/AC19, "N.A.")</f>
        <v>5773.003107435974</v>
      </c>
    </row>
    <row r="20" spans="1:44" ht="15" customHeight="1" thickBot="1" x14ac:dyDescent="0.3">
      <c r="A20" s="5" t="s">
        <v>0</v>
      </c>
      <c r="B20" s="24">
        <f>B19+C19</f>
        <v>1777846657.0000005</v>
      </c>
      <c r="C20" s="26"/>
      <c r="D20" s="24">
        <f>D19+E19</f>
        <v>200377508.00000009</v>
      </c>
      <c r="E20" s="26"/>
      <c r="F20" s="24">
        <f>F19+G19</f>
        <v>155717937.99999997</v>
      </c>
      <c r="G20" s="26"/>
      <c r="H20" s="24">
        <f>H19+I19</f>
        <v>294206096.00000006</v>
      </c>
      <c r="I20" s="26"/>
      <c r="J20" s="24">
        <f>J19+K19</f>
        <v>0</v>
      </c>
      <c r="K20" s="26"/>
      <c r="L20" s="24">
        <f>L19+M19</f>
        <v>2428148199.0000005</v>
      </c>
      <c r="M20" s="25"/>
      <c r="N20" s="18">
        <f>B20+D20+F20+H20+J20</f>
        <v>2428148199.0000005</v>
      </c>
      <c r="P20" s="5" t="s">
        <v>0</v>
      </c>
      <c r="Q20" s="24">
        <f>Q19+R19</f>
        <v>309609</v>
      </c>
      <c r="R20" s="26"/>
      <c r="S20" s="24">
        <f>S19+T19</f>
        <v>29734</v>
      </c>
      <c r="T20" s="26"/>
      <c r="U20" s="24">
        <f>U19+V19</f>
        <v>19442</v>
      </c>
      <c r="V20" s="26"/>
      <c r="W20" s="24">
        <f>W19+X19</f>
        <v>55155</v>
      </c>
      <c r="X20" s="26"/>
      <c r="Y20" s="24">
        <f>Y19+Z19</f>
        <v>6664</v>
      </c>
      <c r="Z20" s="26"/>
      <c r="AA20" s="24">
        <f>AA19+AB19</f>
        <v>420604</v>
      </c>
      <c r="AB20" s="26"/>
      <c r="AC20" s="19">
        <f>Q20+S20+U20+W20+Y20</f>
        <v>420604</v>
      </c>
      <c r="AE20" s="5" t="s">
        <v>0</v>
      </c>
      <c r="AF20" s="27">
        <f>IFERROR(B20/Q20,"N.A.")</f>
        <v>5742.2318375757823</v>
      </c>
      <c r="AG20" s="28"/>
      <c r="AH20" s="27">
        <f>IFERROR(D20/S20,"N.A.")</f>
        <v>6739.0027577857027</v>
      </c>
      <c r="AI20" s="28"/>
      <c r="AJ20" s="27">
        <f>IFERROR(F20/U20,"N.A.")</f>
        <v>8009.35798786133</v>
      </c>
      <c r="AK20" s="28"/>
      <c r="AL20" s="27">
        <f>IFERROR(H20/W20,"N.A.")</f>
        <v>5334.1690871181227</v>
      </c>
      <c r="AM20" s="28"/>
      <c r="AN20" s="27">
        <f>IFERROR(J20/Y20,"N.A.")</f>
        <v>0</v>
      </c>
      <c r="AO20" s="28"/>
      <c r="AP20" s="27">
        <f>IFERROR(L20/AA20,"N.A.")</f>
        <v>5773.003107435974</v>
      </c>
      <c r="AQ20" s="28"/>
      <c r="AR20" s="16">
        <f>IFERROR(N20/AC20, "N.A.")</f>
        <v>5773.003107435974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96601355.999999955</v>
      </c>
      <c r="C27" s="2"/>
      <c r="D27" s="2">
        <v>63753075.000000007</v>
      </c>
      <c r="E27" s="2"/>
      <c r="F27" s="2">
        <v>46146178.000000007</v>
      </c>
      <c r="G27" s="2"/>
      <c r="H27" s="2">
        <v>125488760</v>
      </c>
      <c r="I27" s="2"/>
      <c r="J27" s="2">
        <v>0</v>
      </c>
      <c r="K27" s="2"/>
      <c r="L27" s="1">
        <f>B27+D27+F27+H27+J27</f>
        <v>331989369</v>
      </c>
      <c r="M27" s="13">
        <f>C27+E27+G27+I27+K27</f>
        <v>0</v>
      </c>
      <c r="N27" s="14">
        <f>L27+M27</f>
        <v>331989369</v>
      </c>
      <c r="P27" s="3" t="s">
        <v>12</v>
      </c>
      <c r="Q27" s="2">
        <v>16362</v>
      </c>
      <c r="R27" s="2">
        <v>0</v>
      </c>
      <c r="S27" s="2">
        <v>9974</v>
      </c>
      <c r="T27" s="2">
        <v>0</v>
      </c>
      <c r="U27" s="2">
        <v>4225</v>
      </c>
      <c r="V27" s="2">
        <v>0</v>
      </c>
      <c r="W27" s="2">
        <v>22263</v>
      </c>
      <c r="X27" s="2">
        <v>0</v>
      </c>
      <c r="Y27" s="2">
        <v>729</v>
      </c>
      <c r="Z27" s="2">
        <v>0</v>
      </c>
      <c r="AA27" s="1">
        <f>Q27+S27+U27+W27+Y27</f>
        <v>53553</v>
      </c>
      <c r="AB27" s="13">
        <f>R27+T27+V27+X27+Z27</f>
        <v>0</v>
      </c>
      <c r="AC27" s="14">
        <f>AA27+AB27</f>
        <v>53553</v>
      </c>
      <c r="AE27" s="3" t="s">
        <v>12</v>
      </c>
      <c r="AF27" s="2">
        <f>IFERROR(B27/Q27, "N.A.")</f>
        <v>5904.0066006600637</v>
      </c>
      <c r="AG27" s="2" t="str">
        <f t="shared" ref="AG27:AR31" si="15">IFERROR(C27/R27, "N.A.")</f>
        <v>N.A.</v>
      </c>
      <c r="AH27" s="2">
        <f t="shared" si="15"/>
        <v>6391.9265089232013</v>
      </c>
      <c r="AI27" s="2" t="str">
        <f t="shared" si="15"/>
        <v>N.A.</v>
      </c>
      <c r="AJ27" s="2">
        <f t="shared" si="15"/>
        <v>10922.17230769231</v>
      </c>
      <c r="AK27" s="2" t="str">
        <f t="shared" si="15"/>
        <v>N.A.</v>
      </c>
      <c r="AL27" s="2">
        <f t="shared" si="15"/>
        <v>5636.6509455149799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6199.2674359979837</v>
      </c>
      <c r="AQ27" s="13" t="str">
        <f t="shared" si="15"/>
        <v>N.A.</v>
      </c>
      <c r="AR27" s="14">
        <f t="shared" si="15"/>
        <v>6199.2674359979837</v>
      </c>
    </row>
    <row r="28" spans="1:44" ht="15" customHeight="1" thickBot="1" x14ac:dyDescent="0.3">
      <c r="A28" s="3" t="s">
        <v>13</v>
      </c>
      <c r="B28" s="2">
        <v>0</v>
      </c>
      <c r="C28" s="2">
        <v>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346</v>
      </c>
      <c r="R28" s="2">
        <v>305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346</v>
      </c>
      <c r="AB28" s="13">
        <f t="shared" si="18"/>
        <v>305</v>
      </c>
      <c r="AC28" s="14">
        <f t="shared" ref="AC28:AC30" si="19">AA28+AB28</f>
        <v>651</v>
      </c>
      <c r="AE28" s="3" t="s">
        <v>13</v>
      </c>
      <c r="AF28" s="2">
        <f t="shared" ref="AF28:AF31" si="20">IFERROR(B28/Q28, "N.A.")</f>
        <v>0</v>
      </c>
      <c r="AG28" s="2">
        <f t="shared" si="15"/>
        <v>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0</v>
      </c>
      <c r="AQ28" s="13">
        <f t="shared" si="15"/>
        <v>0</v>
      </c>
      <c r="AR28" s="14">
        <f t="shared" si="15"/>
        <v>0</v>
      </c>
    </row>
    <row r="29" spans="1:44" ht="15" customHeight="1" thickBot="1" x14ac:dyDescent="0.3">
      <c r="A29" s="3" t="s">
        <v>14</v>
      </c>
      <c r="B29" s="2">
        <v>154616804</v>
      </c>
      <c r="C29" s="2">
        <v>871938371.00000072</v>
      </c>
      <c r="D29" s="2">
        <v>61366087.999999985</v>
      </c>
      <c r="E29" s="2">
        <v>21758700.000000004</v>
      </c>
      <c r="F29" s="2"/>
      <c r="G29" s="2">
        <v>73044529.99999997</v>
      </c>
      <c r="H29" s="2"/>
      <c r="I29" s="2">
        <v>104178649.99999997</v>
      </c>
      <c r="J29" s="2">
        <v>0</v>
      </c>
      <c r="K29" s="2"/>
      <c r="L29" s="1">
        <f t="shared" si="16"/>
        <v>215982892</v>
      </c>
      <c r="M29" s="13">
        <f t="shared" si="16"/>
        <v>1070920251.0000007</v>
      </c>
      <c r="N29" s="14">
        <f t="shared" si="17"/>
        <v>1286903143.0000007</v>
      </c>
      <c r="P29" s="3" t="s">
        <v>14</v>
      </c>
      <c r="Q29" s="2">
        <v>30456</v>
      </c>
      <c r="R29" s="2">
        <v>139810</v>
      </c>
      <c r="S29" s="2">
        <v>10452</v>
      </c>
      <c r="T29" s="2">
        <v>3606</v>
      </c>
      <c r="U29" s="2">
        <v>0</v>
      </c>
      <c r="V29" s="2">
        <v>10245</v>
      </c>
      <c r="W29" s="2">
        <v>0</v>
      </c>
      <c r="X29" s="2">
        <v>10613</v>
      </c>
      <c r="Y29" s="2">
        <v>1592</v>
      </c>
      <c r="Z29" s="2">
        <v>0</v>
      </c>
      <c r="AA29" s="1">
        <f t="shared" si="18"/>
        <v>42500</v>
      </c>
      <c r="AB29" s="13">
        <f t="shared" si="18"/>
        <v>164274</v>
      </c>
      <c r="AC29" s="14">
        <f t="shared" si="19"/>
        <v>206774</v>
      </c>
      <c r="AE29" s="3" t="s">
        <v>14</v>
      </c>
      <c r="AF29" s="2">
        <f t="shared" si="20"/>
        <v>5076.7272130286319</v>
      </c>
      <c r="AG29" s="2">
        <f t="shared" si="15"/>
        <v>6236.5951720191742</v>
      </c>
      <c r="AH29" s="2">
        <f t="shared" si="15"/>
        <v>5871.2292384232669</v>
      </c>
      <c r="AI29" s="2">
        <f t="shared" si="15"/>
        <v>6034.0266222961736</v>
      </c>
      <c r="AJ29" s="2" t="str">
        <f t="shared" si="15"/>
        <v>N.A.</v>
      </c>
      <c r="AK29" s="2">
        <f t="shared" si="15"/>
        <v>7129.7735480722276</v>
      </c>
      <c r="AL29" s="2" t="str">
        <f t="shared" si="15"/>
        <v>N.A.</v>
      </c>
      <c r="AM29" s="2">
        <f t="shared" si="15"/>
        <v>9816.1358711014764</v>
      </c>
      <c r="AN29" s="2">
        <f t="shared" si="15"/>
        <v>0</v>
      </c>
      <c r="AO29" s="2" t="str">
        <f t="shared" si="15"/>
        <v>N.A.</v>
      </c>
      <c r="AP29" s="15">
        <f t="shared" si="15"/>
        <v>5081.9503999999997</v>
      </c>
      <c r="AQ29" s="13">
        <f t="shared" si="15"/>
        <v>6519.1098469630051</v>
      </c>
      <c r="AR29" s="14">
        <f t="shared" si="15"/>
        <v>6223.7183736833485</v>
      </c>
    </row>
    <row r="30" spans="1:44" ht="15" customHeight="1" thickBot="1" x14ac:dyDescent="0.3">
      <c r="A30" s="3" t="s">
        <v>15</v>
      </c>
      <c r="B30" s="2">
        <v>1995200</v>
      </c>
      <c r="C30" s="2">
        <v>1136000</v>
      </c>
      <c r="D30" s="2">
        <v>12256400</v>
      </c>
      <c r="E30" s="2"/>
      <c r="F30" s="2"/>
      <c r="G30" s="2">
        <v>0</v>
      </c>
      <c r="H30" s="2">
        <v>1006199.9999999999</v>
      </c>
      <c r="I30" s="2"/>
      <c r="J30" s="2"/>
      <c r="K30" s="2"/>
      <c r="L30" s="1">
        <f t="shared" si="16"/>
        <v>15257800</v>
      </c>
      <c r="M30" s="13">
        <f t="shared" si="16"/>
        <v>1136000</v>
      </c>
      <c r="N30" s="14">
        <f t="shared" si="17"/>
        <v>16393800</v>
      </c>
      <c r="P30" s="3" t="s">
        <v>15</v>
      </c>
      <c r="Q30" s="2">
        <v>232</v>
      </c>
      <c r="R30" s="2">
        <v>142</v>
      </c>
      <c r="S30" s="2">
        <v>417</v>
      </c>
      <c r="T30" s="2">
        <v>0</v>
      </c>
      <c r="U30" s="2">
        <v>0</v>
      </c>
      <c r="V30" s="2">
        <v>479</v>
      </c>
      <c r="W30" s="2">
        <v>971</v>
      </c>
      <c r="X30" s="2">
        <v>0</v>
      </c>
      <c r="Y30" s="2">
        <v>0</v>
      </c>
      <c r="Z30" s="2">
        <v>0</v>
      </c>
      <c r="AA30" s="1">
        <f t="shared" si="18"/>
        <v>1620</v>
      </c>
      <c r="AB30" s="13">
        <f t="shared" si="18"/>
        <v>621</v>
      </c>
      <c r="AC30" s="17">
        <f t="shared" si="19"/>
        <v>2241</v>
      </c>
      <c r="AE30" s="3" t="s">
        <v>15</v>
      </c>
      <c r="AF30" s="2">
        <f t="shared" si="20"/>
        <v>8600</v>
      </c>
      <c r="AG30" s="2">
        <f t="shared" si="15"/>
        <v>8000</v>
      </c>
      <c r="AH30" s="2">
        <f t="shared" si="15"/>
        <v>29391.846522781776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1036.2512873326466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9418.3950617283954</v>
      </c>
      <c r="AQ30" s="13">
        <f t="shared" si="15"/>
        <v>1829.3075684380033</v>
      </c>
      <c r="AR30" s="14">
        <f t="shared" si="15"/>
        <v>7315.3949129852745</v>
      </c>
    </row>
    <row r="31" spans="1:44" ht="15" customHeight="1" thickBot="1" x14ac:dyDescent="0.3">
      <c r="A31" s="4" t="s">
        <v>16</v>
      </c>
      <c r="B31" s="2">
        <v>253213359.99999994</v>
      </c>
      <c r="C31" s="2">
        <v>873074370.99999952</v>
      </c>
      <c r="D31" s="2">
        <v>137375562.99999994</v>
      </c>
      <c r="E31" s="2">
        <v>21758700.000000004</v>
      </c>
      <c r="F31" s="2">
        <v>46146178.000000007</v>
      </c>
      <c r="G31" s="2">
        <v>73044530</v>
      </c>
      <c r="H31" s="2">
        <v>126494959.99999993</v>
      </c>
      <c r="I31" s="2">
        <v>104178649.99999997</v>
      </c>
      <c r="J31" s="2">
        <v>0</v>
      </c>
      <c r="K31" s="2"/>
      <c r="L31" s="1">
        <f t="shared" ref="L31" si="21">B31+D31+F31+H31+J31</f>
        <v>563230060.99999976</v>
      </c>
      <c r="M31" s="13">
        <f t="shared" ref="M31" si="22">C31+E31+G31+I31+K31</f>
        <v>1072056250.9999995</v>
      </c>
      <c r="N31" s="17">
        <f t="shared" ref="N31" si="23">L31+M31</f>
        <v>1635286311.9999993</v>
      </c>
      <c r="P31" s="4" t="s">
        <v>16</v>
      </c>
      <c r="Q31" s="2">
        <v>47396</v>
      </c>
      <c r="R31" s="2">
        <v>140257</v>
      </c>
      <c r="S31" s="2">
        <v>20843</v>
      </c>
      <c r="T31" s="2">
        <v>3606</v>
      </c>
      <c r="U31" s="2">
        <v>4225</v>
      </c>
      <c r="V31" s="2">
        <v>10724</v>
      </c>
      <c r="W31" s="2">
        <v>23234</v>
      </c>
      <c r="X31" s="2">
        <v>10613</v>
      </c>
      <c r="Y31" s="2">
        <v>2321</v>
      </c>
      <c r="Z31" s="2">
        <v>0</v>
      </c>
      <c r="AA31" s="1">
        <f t="shared" ref="AA31" si="24">Q31+S31+U31+W31+Y31</f>
        <v>98019</v>
      </c>
      <c r="AB31" s="13">
        <f t="shared" ref="AB31" si="25">R31+T31+V31+X31+Z31</f>
        <v>165200</v>
      </c>
      <c r="AC31" s="14">
        <f t="shared" ref="AC31" si="26">AA31+AB31</f>
        <v>263219</v>
      </c>
      <c r="AE31" s="4" t="s">
        <v>16</v>
      </c>
      <c r="AF31" s="2">
        <f t="shared" si="20"/>
        <v>5342.5048527301869</v>
      </c>
      <c r="AG31" s="2">
        <f t="shared" si="15"/>
        <v>6224.8185188617999</v>
      </c>
      <c r="AH31" s="2">
        <f t="shared" si="15"/>
        <v>6590.9688144700831</v>
      </c>
      <c r="AI31" s="2">
        <f t="shared" si="15"/>
        <v>6034.0266222961736</v>
      </c>
      <c r="AJ31" s="2">
        <f t="shared" si="15"/>
        <v>10922.17230769231</v>
      </c>
      <c r="AK31" s="2">
        <f t="shared" si="15"/>
        <v>6811.3138754196198</v>
      </c>
      <c r="AL31" s="2">
        <f t="shared" si="15"/>
        <v>5444.3901179306158</v>
      </c>
      <c r="AM31" s="2">
        <f t="shared" si="15"/>
        <v>9816.1358711014764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5746.1314745100417</v>
      </c>
      <c r="AQ31" s="13">
        <f t="shared" ref="AQ31" si="28">IFERROR(M31/AB31, "N.A.")</f>
        <v>6489.4446186440646</v>
      </c>
      <c r="AR31" s="14">
        <f t="shared" ref="AR31" si="29">IFERROR(N31/AC31, "N.A.")</f>
        <v>6212.6454093359498</v>
      </c>
    </row>
    <row r="32" spans="1:44" ht="15" customHeight="1" thickBot="1" x14ac:dyDescent="0.3">
      <c r="A32" s="5" t="s">
        <v>0</v>
      </c>
      <c r="B32" s="24">
        <f>B31+C31</f>
        <v>1126287730.9999995</v>
      </c>
      <c r="C32" s="26"/>
      <c r="D32" s="24">
        <f>D31+E31</f>
        <v>159134262.99999994</v>
      </c>
      <c r="E32" s="26"/>
      <c r="F32" s="24">
        <f>F31+G31</f>
        <v>119190708</v>
      </c>
      <c r="G32" s="26"/>
      <c r="H32" s="24">
        <f>H31+I31</f>
        <v>230673609.99999988</v>
      </c>
      <c r="I32" s="26"/>
      <c r="J32" s="24">
        <f>J31+K31</f>
        <v>0</v>
      </c>
      <c r="K32" s="26"/>
      <c r="L32" s="24">
        <f>L31+M31</f>
        <v>1635286311.9999993</v>
      </c>
      <c r="M32" s="25"/>
      <c r="N32" s="18">
        <f>B32+D32+F32+H32+J32</f>
        <v>1635286311.9999995</v>
      </c>
      <c r="P32" s="5" t="s">
        <v>0</v>
      </c>
      <c r="Q32" s="24">
        <f>Q31+R31</f>
        <v>187653</v>
      </c>
      <c r="R32" s="26"/>
      <c r="S32" s="24">
        <f>S31+T31</f>
        <v>24449</v>
      </c>
      <c r="T32" s="26"/>
      <c r="U32" s="24">
        <f>U31+V31</f>
        <v>14949</v>
      </c>
      <c r="V32" s="26"/>
      <c r="W32" s="24">
        <f>W31+X31</f>
        <v>33847</v>
      </c>
      <c r="X32" s="26"/>
      <c r="Y32" s="24">
        <f>Y31+Z31</f>
        <v>2321</v>
      </c>
      <c r="Z32" s="26"/>
      <c r="AA32" s="24">
        <f>AA31+AB31</f>
        <v>263219</v>
      </c>
      <c r="AB32" s="26"/>
      <c r="AC32" s="19">
        <f>Q32+S32+U32+W32+Y32</f>
        <v>263219</v>
      </c>
      <c r="AE32" s="5" t="s">
        <v>0</v>
      </c>
      <c r="AF32" s="27">
        <f>IFERROR(B32/Q32,"N.A.")</f>
        <v>6001.9702909092821</v>
      </c>
      <c r="AG32" s="28"/>
      <c r="AH32" s="27">
        <f>IFERROR(D32/S32,"N.A.")</f>
        <v>6508.8250235183423</v>
      </c>
      <c r="AI32" s="28"/>
      <c r="AJ32" s="27">
        <f>IFERROR(F32/U32,"N.A.")</f>
        <v>7973.155930162553</v>
      </c>
      <c r="AK32" s="28"/>
      <c r="AL32" s="27">
        <f>IFERROR(H32/W32,"N.A.")</f>
        <v>6815.1862794339195</v>
      </c>
      <c r="AM32" s="28"/>
      <c r="AN32" s="27">
        <f>IFERROR(J32/Y32,"N.A.")</f>
        <v>0</v>
      </c>
      <c r="AO32" s="28"/>
      <c r="AP32" s="27">
        <f>IFERROR(L32/AA32,"N.A.")</f>
        <v>6212.6454093359498</v>
      </c>
      <c r="AQ32" s="28"/>
      <c r="AR32" s="16">
        <f>IFERROR(N32/AC32, "N.A.")</f>
        <v>6212.6454093359507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22687649.999999993</v>
      </c>
      <c r="C39" s="2"/>
      <c r="D39" s="2">
        <v>801245</v>
      </c>
      <c r="E39" s="2"/>
      <c r="F39" s="2">
        <v>4650980</v>
      </c>
      <c r="G39" s="2"/>
      <c r="H39" s="2">
        <v>53177356.000000037</v>
      </c>
      <c r="I39" s="2"/>
      <c r="J39" s="2">
        <v>0</v>
      </c>
      <c r="K39" s="2"/>
      <c r="L39" s="1">
        <f>B39+D39+F39+H39+J39</f>
        <v>81317231.00000003</v>
      </c>
      <c r="M39" s="13">
        <f>C39+E39+G39+I39+K39</f>
        <v>0</v>
      </c>
      <c r="N39" s="14">
        <f>L39+M39</f>
        <v>81317231.00000003</v>
      </c>
      <c r="P39" s="3" t="s">
        <v>12</v>
      </c>
      <c r="Q39" s="2">
        <v>5502</v>
      </c>
      <c r="R39" s="2">
        <v>0</v>
      </c>
      <c r="S39" s="2">
        <v>506</v>
      </c>
      <c r="T39" s="2">
        <v>0</v>
      </c>
      <c r="U39" s="2">
        <v>655</v>
      </c>
      <c r="V39" s="2">
        <v>0</v>
      </c>
      <c r="W39" s="2">
        <v>17866</v>
      </c>
      <c r="X39" s="2">
        <v>0</v>
      </c>
      <c r="Y39" s="2">
        <v>1846</v>
      </c>
      <c r="Z39" s="2">
        <v>0</v>
      </c>
      <c r="AA39" s="1">
        <f>Q39+S39+U39+W39+Y39</f>
        <v>26375</v>
      </c>
      <c r="AB39" s="13">
        <f>R39+T39+V39+X39+Z39</f>
        <v>0</v>
      </c>
      <c r="AC39" s="14">
        <f>AA39+AB39</f>
        <v>26375</v>
      </c>
      <c r="AE39" s="3" t="s">
        <v>12</v>
      </c>
      <c r="AF39" s="2">
        <f>IFERROR(B39/Q39, "N.A.")</f>
        <v>4123.5278080697917</v>
      </c>
      <c r="AG39" s="2" t="str">
        <f t="shared" ref="AG39:AR43" si="30">IFERROR(C39/R39, "N.A.")</f>
        <v>N.A.</v>
      </c>
      <c r="AH39" s="2">
        <f t="shared" si="30"/>
        <v>1583.48814229249</v>
      </c>
      <c r="AI39" s="2" t="str">
        <f t="shared" si="30"/>
        <v>N.A.</v>
      </c>
      <c r="AJ39" s="2">
        <f t="shared" si="30"/>
        <v>7100.7328244274813</v>
      </c>
      <c r="AK39" s="2" t="str">
        <f t="shared" si="30"/>
        <v>N.A.</v>
      </c>
      <c r="AL39" s="2">
        <f t="shared" si="30"/>
        <v>2976.4556140154505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3083.1177630331763</v>
      </c>
      <c r="AQ39" s="13" t="str">
        <f t="shared" si="30"/>
        <v>N.A.</v>
      </c>
      <c r="AR39" s="14">
        <f t="shared" si="30"/>
        <v>3083.1177630331763</v>
      </c>
    </row>
    <row r="40" spans="1:44" ht="15" customHeight="1" thickBot="1" x14ac:dyDescent="0.3">
      <c r="A40" s="3" t="s">
        <v>13</v>
      </c>
      <c r="B40" s="2">
        <v>54220110.000000015</v>
      </c>
      <c r="C40" s="2">
        <v>2331245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54220110.000000015</v>
      </c>
      <c r="M40" s="13">
        <f t="shared" si="31"/>
        <v>2331245</v>
      </c>
      <c r="N40" s="14">
        <f t="shared" ref="N40:N42" si="32">L40+M40</f>
        <v>56551355.000000015</v>
      </c>
      <c r="P40" s="3" t="s">
        <v>13</v>
      </c>
      <c r="Q40" s="2">
        <v>12907</v>
      </c>
      <c r="R40" s="2">
        <v>612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12907</v>
      </c>
      <c r="AB40" s="13">
        <f t="shared" si="33"/>
        <v>612</v>
      </c>
      <c r="AC40" s="14">
        <f t="shared" ref="AC40:AC42" si="34">AA40+AB40</f>
        <v>13519</v>
      </c>
      <c r="AE40" s="3" t="s">
        <v>13</v>
      </c>
      <c r="AF40" s="2">
        <f t="shared" ref="AF40:AF43" si="35">IFERROR(B40/Q40, "N.A.")</f>
        <v>4200.8297822886816</v>
      </c>
      <c r="AG40" s="2">
        <f t="shared" si="30"/>
        <v>3809.2238562091502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4200.8297822886816</v>
      </c>
      <c r="AQ40" s="13">
        <f t="shared" si="30"/>
        <v>3809.2238562091502</v>
      </c>
      <c r="AR40" s="14">
        <f t="shared" si="30"/>
        <v>4183.1019306161706</v>
      </c>
    </row>
    <row r="41" spans="1:44" ht="15" customHeight="1" thickBot="1" x14ac:dyDescent="0.3">
      <c r="A41" s="3" t="s">
        <v>14</v>
      </c>
      <c r="B41" s="2">
        <v>84740305</v>
      </c>
      <c r="C41" s="2">
        <v>486799165.99999982</v>
      </c>
      <c r="D41" s="2">
        <v>32222999.999999996</v>
      </c>
      <c r="E41" s="2">
        <v>8218999.9999999991</v>
      </c>
      <c r="F41" s="2"/>
      <c r="G41" s="2">
        <v>31876249.999999993</v>
      </c>
      <c r="H41" s="2"/>
      <c r="I41" s="2">
        <v>10355130.000000002</v>
      </c>
      <c r="J41" s="2">
        <v>0</v>
      </c>
      <c r="K41" s="2"/>
      <c r="L41" s="1">
        <f t="shared" si="31"/>
        <v>116963305</v>
      </c>
      <c r="M41" s="13">
        <f t="shared" si="31"/>
        <v>537249545.99999988</v>
      </c>
      <c r="N41" s="14">
        <f t="shared" si="32"/>
        <v>654212850.99999988</v>
      </c>
      <c r="P41" s="3" t="s">
        <v>14</v>
      </c>
      <c r="Q41" s="2">
        <v>18428</v>
      </c>
      <c r="R41" s="2">
        <v>84386</v>
      </c>
      <c r="S41" s="2">
        <v>4090</v>
      </c>
      <c r="T41" s="2">
        <v>689</v>
      </c>
      <c r="U41" s="2">
        <v>0</v>
      </c>
      <c r="V41" s="2">
        <v>3838</v>
      </c>
      <c r="W41" s="2">
        <v>0</v>
      </c>
      <c r="X41" s="2">
        <v>3442</v>
      </c>
      <c r="Y41" s="2">
        <v>2497</v>
      </c>
      <c r="Z41" s="2">
        <v>0</v>
      </c>
      <c r="AA41" s="1">
        <f t="shared" si="33"/>
        <v>25015</v>
      </c>
      <c r="AB41" s="13">
        <f t="shared" si="33"/>
        <v>92355</v>
      </c>
      <c r="AC41" s="14">
        <f t="shared" si="34"/>
        <v>117370</v>
      </c>
      <c r="AE41" s="3" t="s">
        <v>14</v>
      </c>
      <c r="AF41" s="2">
        <f t="shared" si="35"/>
        <v>4598.453711743</v>
      </c>
      <c r="AG41" s="2">
        <f t="shared" si="30"/>
        <v>5768.7195269357453</v>
      </c>
      <c r="AH41" s="2">
        <f t="shared" si="30"/>
        <v>7878.4841075794611</v>
      </c>
      <c r="AI41" s="2">
        <f t="shared" si="30"/>
        <v>11928.882438316399</v>
      </c>
      <c r="AJ41" s="2" t="str">
        <f t="shared" si="30"/>
        <v>N.A.</v>
      </c>
      <c r="AK41" s="2">
        <f t="shared" si="30"/>
        <v>8305.4325169359017</v>
      </c>
      <c r="AL41" s="2" t="str">
        <f t="shared" si="30"/>
        <v>N.A.</v>
      </c>
      <c r="AM41" s="2">
        <f t="shared" si="30"/>
        <v>3008.4631028471822</v>
      </c>
      <c r="AN41" s="2">
        <f t="shared" si="30"/>
        <v>0</v>
      </c>
      <c r="AO41" s="2" t="str">
        <f t="shared" si="30"/>
        <v>N.A.</v>
      </c>
      <c r="AP41" s="15">
        <f t="shared" si="30"/>
        <v>4675.726763941635</v>
      </c>
      <c r="AQ41" s="13">
        <f t="shared" si="30"/>
        <v>5817.2220886795503</v>
      </c>
      <c r="AR41" s="14">
        <f t="shared" si="30"/>
        <v>5573.9358524324771</v>
      </c>
    </row>
    <row r="42" spans="1:44" ht="15" customHeight="1" thickBot="1" x14ac:dyDescent="0.3">
      <c r="A42" s="3" t="s">
        <v>15</v>
      </c>
      <c r="B42" s="2">
        <v>780450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780450</v>
      </c>
      <c r="M42" s="13">
        <f t="shared" si="31"/>
        <v>0</v>
      </c>
      <c r="N42" s="14">
        <f t="shared" si="32"/>
        <v>780450</v>
      </c>
      <c r="P42" s="3" t="s">
        <v>15</v>
      </c>
      <c r="Q42" s="2">
        <v>121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121</v>
      </c>
      <c r="AB42" s="13">
        <f t="shared" si="33"/>
        <v>0</v>
      </c>
      <c r="AC42" s="14">
        <f t="shared" si="34"/>
        <v>121</v>
      </c>
      <c r="AE42" s="3" t="s">
        <v>15</v>
      </c>
      <c r="AF42" s="2">
        <f t="shared" si="35"/>
        <v>6450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6450</v>
      </c>
      <c r="AQ42" s="13" t="str">
        <f t="shared" si="30"/>
        <v>N.A.</v>
      </c>
      <c r="AR42" s="14">
        <f t="shared" si="30"/>
        <v>6450</v>
      </c>
    </row>
    <row r="43" spans="1:44" ht="15" customHeight="1" thickBot="1" x14ac:dyDescent="0.3">
      <c r="A43" s="4" t="s">
        <v>16</v>
      </c>
      <c r="B43" s="2">
        <v>162428514.99999994</v>
      </c>
      <c r="C43" s="2">
        <v>489130410.99999917</v>
      </c>
      <c r="D43" s="2">
        <v>33024245</v>
      </c>
      <c r="E43" s="2">
        <v>8218999.9999999991</v>
      </c>
      <c r="F43" s="2">
        <v>4650980</v>
      </c>
      <c r="G43" s="2">
        <v>31876249.999999993</v>
      </c>
      <c r="H43" s="2">
        <v>53177356.000000037</v>
      </c>
      <c r="I43" s="2">
        <v>10355130.000000002</v>
      </c>
      <c r="J43" s="2">
        <v>0</v>
      </c>
      <c r="K43" s="2"/>
      <c r="L43" s="1">
        <f t="shared" ref="L43" si="36">B43+D43+F43+H43+J43</f>
        <v>253281095.99999997</v>
      </c>
      <c r="M43" s="13">
        <f t="shared" ref="M43" si="37">C43+E43+G43+I43+K43</f>
        <v>539580790.99999917</v>
      </c>
      <c r="N43" s="17">
        <f t="shared" ref="N43" si="38">L43+M43</f>
        <v>792861886.99999917</v>
      </c>
      <c r="P43" s="4" t="s">
        <v>16</v>
      </c>
      <c r="Q43" s="2">
        <v>36958</v>
      </c>
      <c r="R43" s="2">
        <v>84998</v>
      </c>
      <c r="S43" s="2">
        <v>4596</v>
      </c>
      <c r="T43" s="2">
        <v>689</v>
      </c>
      <c r="U43" s="2">
        <v>655</v>
      </c>
      <c r="V43" s="2">
        <v>3838</v>
      </c>
      <c r="W43" s="2">
        <v>17866</v>
      </c>
      <c r="X43" s="2">
        <v>3442</v>
      </c>
      <c r="Y43" s="2">
        <v>4343</v>
      </c>
      <c r="Z43" s="2">
        <v>0</v>
      </c>
      <c r="AA43" s="1">
        <f t="shared" ref="AA43" si="39">Q43+S43+U43+W43+Y43</f>
        <v>64418</v>
      </c>
      <c r="AB43" s="13">
        <f t="shared" ref="AB43" si="40">R43+T43+V43+X43+Z43</f>
        <v>92967</v>
      </c>
      <c r="AC43" s="17">
        <f t="shared" ref="AC43" si="41">AA43+AB43</f>
        <v>157385</v>
      </c>
      <c r="AE43" s="4" t="s">
        <v>16</v>
      </c>
      <c r="AF43" s="2">
        <f t="shared" si="35"/>
        <v>4394.948725580387</v>
      </c>
      <c r="AG43" s="2">
        <f t="shared" si="30"/>
        <v>5754.6108261370755</v>
      </c>
      <c r="AH43" s="2">
        <f t="shared" si="30"/>
        <v>7185.4318973020017</v>
      </c>
      <c r="AI43" s="2">
        <f t="shared" si="30"/>
        <v>11928.882438316399</v>
      </c>
      <c r="AJ43" s="2">
        <f t="shared" si="30"/>
        <v>7100.7328244274813</v>
      </c>
      <c r="AK43" s="2">
        <f t="shared" si="30"/>
        <v>8305.4325169359017</v>
      </c>
      <c r="AL43" s="2">
        <f t="shared" si="30"/>
        <v>2976.4556140154505</v>
      </c>
      <c r="AM43" s="2">
        <f t="shared" si="30"/>
        <v>3008.4631028471822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3931.8373125523917</v>
      </c>
      <c r="AQ43" s="13">
        <f t="shared" ref="AQ43" si="43">IFERROR(M43/AB43, "N.A.")</f>
        <v>5804.0034743511051</v>
      </c>
      <c r="AR43" s="14">
        <f t="shared" ref="AR43" si="44">IFERROR(N43/AC43, "N.A.")</f>
        <v>5037.7220637290666</v>
      </c>
    </row>
    <row r="44" spans="1:44" ht="15" customHeight="1" thickBot="1" x14ac:dyDescent="0.3">
      <c r="A44" s="5" t="s">
        <v>0</v>
      </c>
      <c r="B44" s="24">
        <f>B43+C43</f>
        <v>651558925.99999905</v>
      </c>
      <c r="C44" s="26"/>
      <c r="D44" s="24">
        <f>D43+E43</f>
        <v>41243245</v>
      </c>
      <c r="E44" s="26"/>
      <c r="F44" s="24">
        <f>F43+G43</f>
        <v>36527229.999999993</v>
      </c>
      <c r="G44" s="26"/>
      <c r="H44" s="24">
        <f>H43+I43</f>
        <v>63532486.000000037</v>
      </c>
      <c r="I44" s="26"/>
      <c r="J44" s="24">
        <f>J43+K43</f>
        <v>0</v>
      </c>
      <c r="K44" s="26"/>
      <c r="L44" s="24">
        <f>L43+M43</f>
        <v>792861886.99999917</v>
      </c>
      <c r="M44" s="25"/>
      <c r="N44" s="18">
        <f>B44+D44+F44+H44+J44</f>
        <v>792861886.99999905</v>
      </c>
      <c r="P44" s="5" t="s">
        <v>0</v>
      </c>
      <c r="Q44" s="24">
        <f>Q43+R43</f>
        <v>121956</v>
      </c>
      <c r="R44" s="26"/>
      <c r="S44" s="24">
        <f>S43+T43</f>
        <v>5285</v>
      </c>
      <c r="T44" s="26"/>
      <c r="U44" s="24">
        <f>U43+V43</f>
        <v>4493</v>
      </c>
      <c r="V44" s="26"/>
      <c r="W44" s="24">
        <f>W43+X43</f>
        <v>21308</v>
      </c>
      <c r="X44" s="26"/>
      <c r="Y44" s="24">
        <f>Y43+Z43</f>
        <v>4343</v>
      </c>
      <c r="Z44" s="26"/>
      <c r="AA44" s="24">
        <f>AA43+AB43</f>
        <v>157385</v>
      </c>
      <c r="AB44" s="25"/>
      <c r="AC44" s="18">
        <f>Q44+S44+U44+W44+Y44</f>
        <v>157385</v>
      </c>
      <c r="AE44" s="5" t="s">
        <v>0</v>
      </c>
      <c r="AF44" s="27">
        <f>IFERROR(B44/Q44,"N.A.")</f>
        <v>5342.5737643084312</v>
      </c>
      <c r="AG44" s="28"/>
      <c r="AH44" s="27">
        <f>IFERROR(D44/S44,"N.A.")</f>
        <v>7803.8306527909181</v>
      </c>
      <c r="AI44" s="28"/>
      <c r="AJ44" s="27">
        <f>IFERROR(F44/U44,"N.A.")</f>
        <v>8129.8085911417747</v>
      </c>
      <c r="AK44" s="28"/>
      <c r="AL44" s="27">
        <f>IFERROR(H44/W44,"N.A.")</f>
        <v>2981.6259620799715</v>
      </c>
      <c r="AM44" s="28"/>
      <c r="AN44" s="27">
        <f>IFERROR(J44/Y44,"N.A.")</f>
        <v>0</v>
      </c>
      <c r="AO44" s="28"/>
      <c r="AP44" s="27">
        <f>IFERROR(L44/AA44,"N.A.")</f>
        <v>5037.7220637290666</v>
      </c>
      <c r="AQ44" s="28"/>
      <c r="AR44" s="16">
        <f>IFERROR(N44/AC44, "N.A.")</f>
        <v>5037.7220637290657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8462873</v>
      </c>
      <c r="C15" s="2"/>
      <c r="D15" s="2">
        <v>773999.99999999988</v>
      </c>
      <c r="E15" s="2"/>
      <c r="F15" s="2">
        <v>4164980.0000000005</v>
      </c>
      <c r="G15" s="2"/>
      <c r="H15" s="2">
        <v>13208018</v>
      </c>
      <c r="I15" s="2"/>
      <c r="J15" s="2">
        <v>0</v>
      </c>
      <c r="K15" s="2"/>
      <c r="L15" s="1">
        <f>B15+D15+F15+H15+J15</f>
        <v>26609871</v>
      </c>
      <c r="M15" s="13">
        <f>C15+E15+G15+I15+K15</f>
        <v>0</v>
      </c>
      <c r="N15" s="14">
        <f>L15+M15</f>
        <v>26609871</v>
      </c>
      <c r="P15" s="3" t="s">
        <v>12</v>
      </c>
      <c r="Q15" s="2">
        <v>2103</v>
      </c>
      <c r="R15" s="2">
        <v>0</v>
      </c>
      <c r="S15" s="2">
        <v>460</v>
      </c>
      <c r="T15" s="2">
        <v>0</v>
      </c>
      <c r="U15" s="2">
        <v>788</v>
      </c>
      <c r="V15" s="2">
        <v>0</v>
      </c>
      <c r="W15" s="2">
        <v>5658</v>
      </c>
      <c r="X15" s="2">
        <v>0</v>
      </c>
      <c r="Y15" s="2">
        <v>1728</v>
      </c>
      <c r="Z15" s="2">
        <v>0</v>
      </c>
      <c r="AA15" s="1">
        <f>Q15+S15+U15+W15+Y15</f>
        <v>10737</v>
      </c>
      <c r="AB15" s="13">
        <f>R15+T15+V15+X15+Z15</f>
        <v>0</v>
      </c>
      <c r="AC15" s="14">
        <f>AA15+AB15</f>
        <v>10737</v>
      </c>
      <c r="AE15" s="3" t="s">
        <v>12</v>
      </c>
      <c r="AF15" s="2">
        <f>IFERROR(B15/Q15, "N.A.")</f>
        <v>4024.1906799809794</v>
      </c>
      <c r="AG15" s="2" t="str">
        <f t="shared" ref="AG15:AR19" si="0">IFERROR(C15/R15, "N.A.")</f>
        <v>N.A.</v>
      </c>
      <c r="AH15" s="2">
        <f t="shared" si="0"/>
        <v>1682.6086956521738</v>
      </c>
      <c r="AI15" s="2" t="str">
        <f t="shared" si="0"/>
        <v>N.A.</v>
      </c>
      <c r="AJ15" s="2">
        <f t="shared" si="0"/>
        <v>5285.5076142131984</v>
      </c>
      <c r="AK15" s="2" t="str">
        <f t="shared" si="0"/>
        <v>N.A.</v>
      </c>
      <c r="AL15" s="2">
        <f t="shared" si="0"/>
        <v>2334.396960056557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2478.3338921486447</v>
      </c>
      <c r="AQ15" s="13" t="str">
        <f t="shared" si="0"/>
        <v>N.A.</v>
      </c>
      <c r="AR15" s="14">
        <f t="shared" si="0"/>
        <v>2478.3338921486447</v>
      </c>
    </row>
    <row r="16" spans="1:44" ht="15" customHeight="1" thickBot="1" x14ac:dyDescent="0.3">
      <c r="A16" s="3" t="s">
        <v>13</v>
      </c>
      <c r="B16" s="2">
        <v>2111350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2111350</v>
      </c>
      <c r="M16" s="13">
        <f t="shared" si="1"/>
        <v>0</v>
      </c>
      <c r="N16" s="14">
        <f t="shared" ref="N16:N18" si="2">L16+M16</f>
        <v>2111350</v>
      </c>
      <c r="P16" s="3" t="s">
        <v>13</v>
      </c>
      <c r="Q16" s="2">
        <v>1128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1128</v>
      </c>
      <c r="AB16" s="13">
        <f t="shared" si="3"/>
        <v>0</v>
      </c>
      <c r="AC16" s="14">
        <f t="shared" ref="AC16:AC18" si="4">AA16+AB16</f>
        <v>1128</v>
      </c>
      <c r="AE16" s="3" t="s">
        <v>13</v>
      </c>
      <c r="AF16" s="2">
        <f t="shared" ref="AF16:AF19" si="5">IFERROR(B16/Q16, "N.A.")</f>
        <v>1871.764184397163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1871.764184397163</v>
      </c>
      <c r="AQ16" s="13" t="str">
        <f t="shared" si="0"/>
        <v>N.A.</v>
      </c>
      <c r="AR16" s="14">
        <f t="shared" si="0"/>
        <v>1871.764184397163</v>
      </c>
    </row>
    <row r="17" spans="1:44" ht="15" customHeight="1" thickBot="1" x14ac:dyDescent="0.3">
      <c r="A17" s="3" t="s">
        <v>14</v>
      </c>
      <c r="B17" s="2">
        <v>10736100.000000002</v>
      </c>
      <c r="C17" s="2">
        <v>31991015</v>
      </c>
      <c r="D17" s="2">
        <v>1670550</v>
      </c>
      <c r="E17" s="2"/>
      <c r="F17" s="2"/>
      <c r="G17" s="2">
        <v>4769800</v>
      </c>
      <c r="H17" s="2"/>
      <c r="I17" s="2">
        <v>1050000</v>
      </c>
      <c r="J17" s="2">
        <v>0</v>
      </c>
      <c r="K17" s="2"/>
      <c r="L17" s="1">
        <f t="shared" si="1"/>
        <v>12406650.000000002</v>
      </c>
      <c r="M17" s="13">
        <f t="shared" si="1"/>
        <v>37810815</v>
      </c>
      <c r="N17" s="14">
        <f t="shared" si="2"/>
        <v>50217465</v>
      </c>
      <c r="P17" s="3" t="s">
        <v>14</v>
      </c>
      <c r="Q17" s="2">
        <v>3037</v>
      </c>
      <c r="R17" s="2">
        <v>3936</v>
      </c>
      <c r="S17" s="2">
        <v>413</v>
      </c>
      <c r="T17" s="2">
        <v>0</v>
      </c>
      <c r="U17" s="2">
        <v>0</v>
      </c>
      <c r="V17" s="2">
        <v>616</v>
      </c>
      <c r="W17" s="2">
        <v>0</v>
      </c>
      <c r="X17" s="2">
        <v>210</v>
      </c>
      <c r="Y17" s="2">
        <v>1029</v>
      </c>
      <c r="Z17" s="2">
        <v>0</v>
      </c>
      <c r="AA17" s="1">
        <f t="shared" si="3"/>
        <v>4479</v>
      </c>
      <c r="AB17" s="13">
        <f t="shared" si="3"/>
        <v>4762</v>
      </c>
      <c r="AC17" s="14">
        <f t="shared" si="4"/>
        <v>9241</v>
      </c>
      <c r="AE17" s="3" t="s">
        <v>14</v>
      </c>
      <c r="AF17" s="2">
        <f t="shared" si="5"/>
        <v>3535.1004280540014</v>
      </c>
      <c r="AG17" s="2">
        <f t="shared" si="0"/>
        <v>8127.7985264227646</v>
      </c>
      <c r="AH17" s="2">
        <f t="shared" si="0"/>
        <v>4044.9152542372881</v>
      </c>
      <c r="AI17" s="2" t="str">
        <f t="shared" si="0"/>
        <v>N.A.</v>
      </c>
      <c r="AJ17" s="2" t="str">
        <f t="shared" si="0"/>
        <v>N.A.</v>
      </c>
      <c r="AK17" s="2">
        <f t="shared" si="0"/>
        <v>7743.181818181818</v>
      </c>
      <c r="AL17" s="2" t="str">
        <f t="shared" si="0"/>
        <v>N.A.</v>
      </c>
      <c r="AM17" s="2">
        <f t="shared" si="0"/>
        <v>5000</v>
      </c>
      <c r="AN17" s="2">
        <f t="shared" si="0"/>
        <v>0</v>
      </c>
      <c r="AO17" s="2" t="str">
        <f t="shared" si="0"/>
        <v>N.A.</v>
      </c>
      <c r="AP17" s="15">
        <f t="shared" si="0"/>
        <v>2769.9598124581385</v>
      </c>
      <c r="AQ17" s="13">
        <f t="shared" si="0"/>
        <v>7940.1123477530446</v>
      </c>
      <c r="AR17" s="14">
        <f t="shared" si="0"/>
        <v>5434.202467265447</v>
      </c>
    </row>
    <row r="18" spans="1:44" ht="15" customHeight="1" thickBot="1" x14ac:dyDescent="0.3">
      <c r="A18" s="3" t="s">
        <v>15</v>
      </c>
      <c r="B18" s="2">
        <v>2450570</v>
      </c>
      <c r="C18" s="2">
        <v>741965</v>
      </c>
      <c r="D18" s="2"/>
      <c r="E18" s="2"/>
      <c r="F18" s="2"/>
      <c r="G18" s="2">
        <v>62500</v>
      </c>
      <c r="H18" s="2">
        <v>1240221.0000000002</v>
      </c>
      <c r="I18" s="2"/>
      <c r="J18" s="2">
        <v>0</v>
      </c>
      <c r="K18" s="2"/>
      <c r="L18" s="1">
        <f t="shared" si="1"/>
        <v>3690791</v>
      </c>
      <c r="M18" s="13">
        <f t="shared" si="1"/>
        <v>804465</v>
      </c>
      <c r="N18" s="14">
        <f t="shared" si="2"/>
        <v>4495256</v>
      </c>
      <c r="P18" s="3" t="s">
        <v>15</v>
      </c>
      <c r="Q18" s="2">
        <v>911</v>
      </c>
      <c r="R18" s="2">
        <v>203</v>
      </c>
      <c r="S18" s="2">
        <v>0</v>
      </c>
      <c r="T18" s="2">
        <v>0</v>
      </c>
      <c r="U18" s="2">
        <v>0</v>
      </c>
      <c r="V18" s="2">
        <v>125</v>
      </c>
      <c r="W18" s="2">
        <v>4687</v>
      </c>
      <c r="X18" s="2">
        <v>0</v>
      </c>
      <c r="Y18" s="2">
        <v>746</v>
      </c>
      <c r="Z18" s="2">
        <v>0</v>
      </c>
      <c r="AA18" s="1">
        <f t="shared" si="3"/>
        <v>6344</v>
      </c>
      <c r="AB18" s="13">
        <f t="shared" si="3"/>
        <v>328</v>
      </c>
      <c r="AC18" s="17">
        <f t="shared" si="4"/>
        <v>6672</v>
      </c>
      <c r="AE18" s="3" t="s">
        <v>15</v>
      </c>
      <c r="AF18" s="2">
        <f t="shared" si="5"/>
        <v>2689.9780461031833</v>
      </c>
      <c r="AG18" s="2">
        <f t="shared" si="0"/>
        <v>3655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500</v>
      </c>
      <c r="AL18" s="2">
        <f t="shared" si="0"/>
        <v>264.60870492852575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581.77663934426232</v>
      </c>
      <c r="AQ18" s="13">
        <f t="shared" si="0"/>
        <v>2452.6371951219512</v>
      </c>
      <c r="AR18" s="14">
        <f t="shared" si="0"/>
        <v>673.74940047961627</v>
      </c>
    </row>
    <row r="19" spans="1:44" ht="15" customHeight="1" thickBot="1" x14ac:dyDescent="0.3">
      <c r="A19" s="4" t="s">
        <v>16</v>
      </c>
      <c r="B19" s="2">
        <v>23760892.999999996</v>
      </c>
      <c r="C19" s="2">
        <v>32732980</v>
      </c>
      <c r="D19" s="2">
        <v>2444550</v>
      </c>
      <c r="E19" s="2"/>
      <c r="F19" s="2">
        <v>4164980.0000000005</v>
      </c>
      <c r="G19" s="2">
        <v>4832300</v>
      </c>
      <c r="H19" s="2">
        <v>14448239</v>
      </c>
      <c r="I19" s="2">
        <v>1050000</v>
      </c>
      <c r="J19" s="2">
        <v>0</v>
      </c>
      <c r="K19" s="2"/>
      <c r="L19" s="1">
        <f t="shared" ref="L19" si="6">B19+D19+F19+H19+J19</f>
        <v>44818662</v>
      </c>
      <c r="M19" s="13">
        <f t="shared" ref="M19" si="7">C19+E19+G19+I19+K19</f>
        <v>38615280</v>
      </c>
      <c r="N19" s="17">
        <f t="shared" ref="N19" si="8">L19+M19</f>
        <v>83433942</v>
      </c>
      <c r="P19" s="4" t="s">
        <v>16</v>
      </c>
      <c r="Q19" s="2">
        <v>7179</v>
      </c>
      <c r="R19" s="2">
        <v>4139</v>
      </c>
      <c r="S19" s="2">
        <v>873</v>
      </c>
      <c r="T19" s="2">
        <v>0</v>
      </c>
      <c r="U19" s="2">
        <v>788</v>
      </c>
      <c r="V19" s="2">
        <v>741</v>
      </c>
      <c r="W19" s="2">
        <v>10345</v>
      </c>
      <c r="X19" s="2">
        <v>210</v>
      </c>
      <c r="Y19" s="2">
        <v>3503</v>
      </c>
      <c r="Z19" s="2">
        <v>0</v>
      </c>
      <c r="AA19" s="1">
        <f t="shared" ref="AA19" si="9">Q19+S19+U19+W19+Y19</f>
        <v>22688</v>
      </c>
      <c r="AB19" s="13">
        <f t="shared" ref="AB19" si="10">R19+T19+V19+X19+Z19</f>
        <v>5090</v>
      </c>
      <c r="AC19" s="14">
        <f t="shared" ref="AC19" si="11">AA19+AB19</f>
        <v>27778</v>
      </c>
      <c r="AE19" s="4" t="s">
        <v>16</v>
      </c>
      <c r="AF19" s="2">
        <f t="shared" si="5"/>
        <v>3309.7775456191666</v>
      </c>
      <c r="AG19" s="2">
        <f t="shared" si="0"/>
        <v>7908.4271563179509</v>
      </c>
      <c r="AH19" s="2">
        <f t="shared" si="0"/>
        <v>2800.1718213058421</v>
      </c>
      <c r="AI19" s="2" t="str">
        <f t="shared" si="0"/>
        <v>N.A.</v>
      </c>
      <c r="AJ19" s="2">
        <f t="shared" si="0"/>
        <v>5285.5076142131984</v>
      </c>
      <c r="AK19" s="2">
        <f t="shared" si="0"/>
        <v>6521.3225371120107</v>
      </c>
      <c r="AL19" s="2">
        <f t="shared" si="0"/>
        <v>1396.6398260029</v>
      </c>
      <c r="AM19" s="2">
        <f t="shared" si="0"/>
        <v>5000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1975.4346791255289</v>
      </c>
      <c r="AQ19" s="13">
        <f t="shared" ref="AQ19" si="13">IFERROR(M19/AB19, "N.A.")</f>
        <v>7586.4990176817291</v>
      </c>
      <c r="AR19" s="14">
        <f t="shared" ref="AR19" si="14">IFERROR(N19/AC19, "N.A.")</f>
        <v>3003.5978832169344</v>
      </c>
    </row>
    <row r="20" spans="1:44" ht="15" customHeight="1" thickBot="1" x14ac:dyDescent="0.3">
      <c r="A20" s="5" t="s">
        <v>0</v>
      </c>
      <c r="B20" s="24">
        <f>B19+C19</f>
        <v>56493873</v>
      </c>
      <c r="C20" s="26"/>
      <c r="D20" s="24">
        <f>D19+E19</f>
        <v>2444550</v>
      </c>
      <c r="E20" s="26"/>
      <c r="F20" s="24">
        <f>F19+G19</f>
        <v>8997280</v>
      </c>
      <c r="G20" s="26"/>
      <c r="H20" s="24">
        <f>H19+I19</f>
        <v>15498239</v>
      </c>
      <c r="I20" s="26"/>
      <c r="J20" s="24">
        <f>J19+K19</f>
        <v>0</v>
      </c>
      <c r="K20" s="26"/>
      <c r="L20" s="24">
        <f>L19+M19</f>
        <v>83433942</v>
      </c>
      <c r="M20" s="25"/>
      <c r="N20" s="18">
        <f>B20+D20+F20+H20+J20</f>
        <v>83433942</v>
      </c>
      <c r="P20" s="5" t="s">
        <v>0</v>
      </c>
      <c r="Q20" s="24">
        <f>Q19+R19</f>
        <v>11318</v>
      </c>
      <c r="R20" s="26"/>
      <c r="S20" s="24">
        <f>S19+T19</f>
        <v>873</v>
      </c>
      <c r="T20" s="26"/>
      <c r="U20" s="24">
        <f>U19+V19</f>
        <v>1529</v>
      </c>
      <c r="V20" s="26"/>
      <c r="W20" s="24">
        <f>W19+X19</f>
        <v>10555</v>
      </c>
      <c r="X20" s="26"/>
      <c r="Y20" s="24">
        <f>Y19+Z19</f>
        <v>3503</v>
      </c>
      <c r="Z20" s="26"/>
      <c r="AA20" s="24">
        <f>AA19+AB19</f>
        <v>27778</v>
      </c>
      <c r="AB20" s="26"/>
      <c r="AC20" s="19">
        <f>Q20+S20+U20+W20+Y20</f>
        <v>27778</v>
      </c>
      <c r="AE20" s="5" t="s">
        <v>0</v>
      </c>
      <c r="AF20" s="27">
        <f>IFERROR(B20/Q20,"N.A.")</f>
        <v>4991.5067149673087</v>
      </c>
      <c r="AG20" s="28"/>
      <c r="AH20" s="27">
        <f>IFERROR(D20/S20,"N.A.")</f>
        <v>2800.1718213058421</v>
      </c>
      <c r="AI20" s="28"/>
      <c r="AJ20" s="27">
        <f>IFERROR(F20/U20,"N.A.")</f>
        <v>5884.4211903204705</v>
      </c>
      <c r="AK20" s="28"/>
      <c r="AL20" s="27">
        <f>IFERROR(H20/W20,"N.A.")</f>
        <v>1468.331501657982</v>
      </c>
      <c r="AM20" s="28"/>
      <c r="AN20" s="27">
        <f>IFERROR(J20/Y20,"N.A.")</f>
        <v>0</v>
      </c>
      <c r="AO20" s="28"/>
      <c r="AP20" s="27">
        <f>IFERROR(L20/AA20,"N.A.")</f>
        <v>3003.5978832169344</v>
      </c>
      <c r="AQ20" s="28"/>
      <c r="AR20" s="16">
        <f>IFERROR(N20/AC20, "N.A.")</f>
        <v>3003.5978832169344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7300110.0000000009</v>
      </c>
      <c r="C27" s="2"/>
      <c r="D27" s="2">
        <v>451500</v>
      </c>
      <c r="E27" s="2"/>
      <c r="F27" s="2">
        <v>4164980.0000000005</v>
      </c>
      <c r="G27" s="2"/>
      <c r="H27" s="2">
        <v>8896575</v>
      </c>
      <c r="I27" s="2"/>
      <c r="J27" s="2">
        <v>0</v>
      </c>
      <c r="K27" s="2"/>
      <c r="L27" s="1">
        <f>B27+D27+F27+H27+J27</f>
        <v>20813165</v>
      </c>
      <c r="M27" s="13">
        <f>C27+E27+G27+I27+K27</f>
        <v>0</v>
      </c>
      <c r="N27" s="14">
        <f>L27+M27</f>
        <v>20813165</v>
      </c>
      <c r="P27" s="3" t="s">
        <v>12</v>
      </c>
      <c r="Q27" s="2">
        <v>1487</v>
      </c>
      <c r="R27" s="2">
        <v>0</v>
      </c>
      <c r="S27" s="2">
        <v>335</v>
      </c>
      <c r="T27" s="2">
        <v>0</v>
      </c>
      <c r="U27" s="2">
        <v>788</v>
      </c>
      <c r="V27" s="2">
        <v>0</v>
      </c>
      <c r="W27" s="2">
        <v>2570</v>
      </c>
      <c r="X27" s="2">
        <v>0</v>
      </c>
      <c r="Y27" s="2">
        <v>210</v>
      </c>
      <c r="Z27" s="2">
        <v>0</v>
      </c>
      <c r="AA27" s="1">
        <f>Q27+S27+U27+W27+Y27</f>
        <v>5390</v>
      </c>
      <c r="AB27" s="13">
        <f>R27+T27+V27+X27+Z27</f>
        <v>0</v>
      </c>
      <c r="AC27" s="14">
        <f>AA27+AB27</f>
        <v>5390</v>
      </c>
      <c r="AE27" s="3" t="s">
        <v>12</v>
      </c>
      <c r="AF27" s="2">
        <f>IFERROR(B27/Q27, "N.A.")</f>
        <v>4909.2871553463356</v>
      </c>
      <c r="AG27" s="2" t="str">
        <f t="shared" ref="AG27:AR31" si="15">IFERROR(C27/R27, "N.A.")</f>
        <v>N.A.</v>
      </c>
      <c r="AH27" s="2">
        <f t="shared" si="15"/>
        <v>1347.7611940298507</v>
      </c>
      <c r="AI27" s="2" t="str">
        <f t="shared" si="15"/>
        <v>N.A.</v>
      </c>
      <c r="AJ27" s="2">
        <f t="shared" si="15"/>
        <v>5285.5076142131984</v>
      </c>
      <c r="AK27" s="2" t="str">
        <f t="shared" si="15"/>
        <v>N.A.</v>
      </c>
      <c r="AL27" s="2">
        <f t="shared" si="15"/>
        <v>3461.7023346303504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3861.4406307977738</v>
      </c>
      <c r="AQ27" s="13" t="str">
        <f t="shared" si="15"/>
        <v>N.A.</v>
      </c>
      <c r="AR27" s="14">
        <f t="shared" si="15"/>
        <v>3861.4406307977738</v>
      </c>
    </row>
    <row r="28" spans="1:44" ht="15" customHeight="1" thickBot="1" x14ac:dyDescent="0.3">
      <c r="A28" s="3" t="s">
        <v>13</v>
      </c>
      <c r="B28" s="2">
        <v>1184400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1184400</v>
      </c>
      <c r="M28" s="13">
        <f t="shared" si="16"/>
        <v>0</v>
      </c>
      <c r="N28" s="14">
        <f t="shared" ref="N28:N30" si="17">L28+M28</f>
        <v>1184400</v>
      </c>
      <c r="P28" s="3" t="s">
        <v>13</v>
      </c>
      <c r="Q28" s="2">
        <v>420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420</v>
      </c>
      <c r="AB28" s="13">
        <f t="shared" si="18"/>
        <v>0</v>
      </c>
      <c r="AC28" s="14">
        <f t="shared" ref="AC28:AC30" si="19">AA28+AB28</f>
        <v>420</v>
      </c>
      <c r="AE28" s="3" t="s">
        <v>13</v>
      </c>
      <c r="AF28" s="2">
        <f t="shared" ref="AF28:AF31" si="20">IFERROR(B28/Q28, "N.A.")</f>
        <v>2820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2820</v>
      </c>
      <c r="AQ28" s="13" t="str">
        <f t="shared" si="15"/>
        <v>N.A.</v>
      </c>
      <c r="AR28" s="14">
        <f t="shared" si="15"/>
        <v>2820</v>
      </c>
    </row>
    <row r="29" spans="1:44" ht="15" customHeight="1" thickBot="1" x14ac:dyDescent="0.3">
      <c r="A29" s="3" t="s">
        <v>14</v>
      </c>
      <c r="B29" s="2">
        <v>7674800</v>
      </c>
      <c r="C29" s="2">
        <v>26965759.999999993</v>
      </c>
      <c r="D29" s="2">
        <v>1670550</v>
      </c>
      <c r="E29" s="2"/>
      <c r="F29" s="2"/>
      <c r="G29" s="2">
        <v>4769800</v>
      </c>
      <c r="H29" s="2"/>
      <c r="I29" s="2">
        <v>1050000</v>
      </c>
      <c r="J29" s="2">
        <v>0</v>
      </c>
      <c r="K29" s="2"/>
      <c r="L29" s="1">
        <f t="shared" si="16"/>
        <v>9345350</v>
      </c>
      <c r="M29" s="13">
        <f t="shared" si="16"/>
        <v>32785559.999999993</v>
      </c>
      <c r="N29" s="14">
        <f t="shared" si="17"/>
        <v>42130909.999999993</v>
      </c>
      <c r="P29" s="3" t="s">
        <v>14</v>
      </c>
      <c r="Q29" s="2">
        <v>2289</v>
      </c>
      <c r="R29" s="2">
        <v>2907</v>
      </c>
      <c r="S29" s="2">
        <v>413</v>
      </c>
      <c r="T29" s="2">
        <v>0</v>
      </c>
      <c r="U29" s="2">
        <v>0</v>
      </c>
      <c r="V29" s="2">
        <v>616</v>
      </c>
      <c r="W29" s="2">
        <v>0</v>
      </c>
      <c r="X29" s="2">
        <v>210</v>
      </c>
      <c r="Y29" s="2">
        <v>210</v>
      </c>
      <c r="Z29" s="2">
        <v>0</v>
      </c>
      <c r="AA29" s="1">
        <f t="shared" si="18"/>
        <v>2912</v>
      </c>
      <c r="AB29" s="13">
        <f t="shared" si="18"/>
        <v>3733</v>
      </c>
      <c r="AC29" s="14">
        <f t="shared" si="19"/>
        <v>6645</v>
      </c>
      <c r="AE29" s="3" t="s">
        <v>14</v>
      </c>
      <c r="AF29" s="2">
        <f t="shared" si="20"/>
        <v>3352.9051987767584</v>
      </c>
      <c r="AG29" s="2">
        <f t="shared" si="15"/>
        <v>9276.147230822151</v>
      </c>
      <c r="AH29" s="2">
        <f t="shared" si="15"/>
        <v>4044.9152542372881</v>
      </c>
      <c r="AI29" s="2" t="str">
        <f t="shared" si="15"/>
        <v>N.A.</v>
      </c>
      <c r="AJ29" s="2" t="str">
        <f t="shared" si="15"/>
        <v>N.A.</v>
      </c>
      <c r="AK29" s="2">
        <f t="shared" si="15"/>
        <v>7743.181818181818</v>
      </c>
      <c r="AL29" s="2" t="str">
        <f t="shared" si="15"/>
        <v>N.A.</v>
      </c>
      <c r="AM29" s="2">
        <f t="shared" si="15"/>
        <v>5000</v>
      </c>
      <c r="AN29" s="2">
        <f t="shared" si="15"/>
        <v>0</v>
      </c>
      <c r="AO29" s="2" t="str">
        <f t="shared" si="15"/>
        <v>N.A.</v>
      </c>
      <c r="AP29" s="15">
        <f t="shared" si="15"/>
        <v>3209.2548076923076</v>
      </c>
      <c r="AQ29" s="13">
        <f t="shared" si="15"/>
        <v>8782.6305920171417</v>
      </c>
      <c r="AR29" s="14">
        <f t="shared" si="15"/>
        <v>6340.2422874341601</v>
      </c>
    </row>
    <row r="30" spans="1:44" ht="15" customHeight="1" thickBot="1" x14ac:dyDescent="0.3">
      <c r="A30" s="3" t="s">
        <v>15</v>
      </c>
      <c r="B30" s="2">
        <v>2450570</v>
      </c>
      <c r="C30" s="2">
        <v>741965</v>
      </c>
      <c r="D30" s="2"/>
      <c r="E30" s="2"/>
      <c r="F30" s="2"/>
      <c r="G30" s="2"/>
      <c r="H30" s="2">
        <v>1240221.0000000002</v>
      </c>
      <c r="I30" s="2"/>
      <c r="J30" s="2">
        <v>0</v>
      </c>
      <c r="K30" s="2"/>
      <c r="L30" s="1">
        <f t="shared" si="16"/>
        <v>3690791</v>
      </c>
      <c r="M30" s="13">
        <f t="shared" si="16"/>
        <v>741965</v>
      </c>
      <c r="N30" s="14">
        <f t="shared" si="17"/>
        <v>4432756</v>
      </c>
      <c r="P30" s="3" t="s">
        <v>15</v>
      </c>
      <c r="Q30" s="2">
        <v>911</v>
      </c>
      <c r="R30" s="2">
        <v>203</v>
      </c>
      <c r="S30" s="2">
        <v>0</v>
      </c>
      <c r="T30" s="2">
        <v>0</v>
      </c>
      <c r="U30" s="2">
        <v>0</v>
      </c>
      <c r="V30" s="2">
        <v>0</v>
      </c>
      <c r="W30" s="2">
        <v>4687</v>
      </c>
      <c r="X30" s="2">
        <v>0</v>
      </c>
      <c r="Y30" s="2">
        <v>746</v>
      </c>
      <c r="Z30" s="2">
        <v>0</v>
      </c>
      <c r="AA30" s="1">
        <f t="shared" si="18"/>
        <v>6344</v>
      </c>
      <c r="AB30" s="13">
        <f t="shared" si="18"/>
        <v>203</v>
      </c>
      <c r="AC30" s="17">
        <f t="shared" si="19"/>
        <v>6547</v>
      </c>
      <c r="AE30" s="3" t="s">
        <v>15</v>
      </c>
      <c r="AF30" s="2">
        <f t="shared" si="20"/>
        <v>2689.9780461031833</v>
      </c>
      <c r="AG30" s="2">
        <f t="shared" si="15"/>
        <v>3655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264.60870492852575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581.77663934426232</v>
      </c>
      <c r="AQ30" s="13">
        <f t="shared" si="15"/>
        <v>3655</v>
      </c>
      <c r="AR30" s="14">
        <f t="shared" si="15"/>
        <v>677.06674812891401</v>
      </c>
    </row>
    <row r="31" spans="1:44" ht="15" customHeight="1" thickBot="1" x14ac:dyDescent="0.3">
      <c r="A31" s="4" t="s">
        <v>16</v>
      </c>
      <c r="B31" s="2">
        <v>18609880</v>
      </c>
      <c r="C31" s="2">
        <v>27707724.999999993</v>
      </c>
      <c r="D31" s="2">
        <v>2122050</v>
      </c>
      <c r="E31" s="2"/>
      <c r="F31" s="2">
        <v>4164980.0000000005</v>
      </c>
      <c r="G31" s="2">
        <v>4769800</v>
      </c>
      <c r="H31" s="2">
        <v>10136796</v>
      </c>
      <c r="I31" s="2">
        <v>1050000</v>
      </c>
      <c r="J31" s="2">
        <v>0</v>
      </c>
      <c r="K31" s="2"/>
      <c r="L31" s="1">
        <f t="shared" ref="L31" si="21">B31+D31+F31+H31+J31</f>
        <v>35033706</v>
      </c>
      <c r="M31" s="13">
        <f t="shared" ref="M31" si="22">C31+E31+G31+I31+K31</f>
        <v>33527524.999999993</v>
      </c>
      <c r="N31" s="17">
        <f t="shared" ref="N31" si="23">L31+M31</f>
        <v>68561231</v>
      </c>
      <c r="P31" s="4" t="s">
        <v>16</v>
      </c>
      <c r="Q31" s="2">
        <v>5107</v>
      </c>
      <c r="R31" s="2">
        <v>3110</v>
      </c>
      <c r="S31" s="2">
        <v>748</v>
      </c>
      <c r="T31" s="2">
        <v>0</v>
      </c>
      <c r="U31" s="2">
        <v>788</v>
      </c>
      <c r="V31" s="2">
        <v>616</v>
      </c>
      <c r="W31" s="2">
        <v>7257</v>
      </c>
      <c r="X31" s="2">
        <v>210</v>
      </c>
      <c r="Y31" s="2">
        <v>1166</v>
      </c>
      <c r="Z31" s="2">
        <v>0</v>
      </c>
      <c r="AA31" s="1">
        <f t="shared" ref="AA31" si="24">Q31+S31+U31+W31+Y31</f>
        <v>15066</v>
      </c>
      <c r="AB31" s="13">
        <f t="shared" ref="AB31" si="25">R31+T31+V31+X31+Z31</f>
        <v>3936</v>
      </c>
      <c r="AC31" s="14">
        <f t="shared" ref="AC31" si="26">AA31+AB31</f>
        <v>19002</v>
      </c>
      <c r="AE31" s="4" t="s">
        <v>16</v>
      </c>
      <c r="AF31" s="2">
        <f t="shared" si="20"/>
        <v>3643.9945173291562</v>
      </c>
      <c r="AG31" s="2">
        <f t="shared" si="15"/>
        <v>8909.2363344051428</v>
      </c>
      <c r="AH31" s="2">
        <f t="shared" si="15"/>
        <v>2836.9652406417113</v>
      </c>
      <c r="AI31" s="2" t="str">
        <f t="shared" si="15"/>
        <v>N.A.</v>
      </c>
      <c r="AJ31" s="2">
        <f t="shared" si="15"/>
        <v>5285.5076142131984</v>
      </c>
      <c r="AK31" s="2">
        <f t="shared" si="15"/>
        <v>7743.181818181818</v>
      </c>
      <c r="AL31" s="2">
        <f t="shared" si="15"/>
        <v>1396.8300950806117</v>
      </c>
      <c r="AM31" s="2">
        <f t="shared" si="15"/>
        <v>5000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2325.3488649940264</v>
      </c>
      <c r="AQ31" s="13">
        <f t="shared" ref="AQ31" si="28">IFERROR(M31/AB31, "N.A.")</f>
        <v>8518.1720020325192</v>
      </c>
      <c r="AR31" s="14">
        <f t="shared" ref="AR31" si="29">IFERROR(N31/AC31, "N.A.")</f>
        <v>3608.1060414693188</v>
      </c>
    </row>
    <row r="32" spans="1:44" ht="15" customHeight="1" thickBot="1" x14ac:dyDescent="0.3">
      <c r="A32" s="5" t="s">
        <v>0</v>
      </c>
      <c r="B32" s="24">
        <f>B31+C31</f>
        <v>46317604.999999993</v>
      </c>
      <c r="C32" s="26"/>
      <c r="D32" s="24">
        <f>D31+E31</f>
        <v>2122050</v>
      </c>
      <c r="E32" s="26"/>
      <c r="F32" s="24">
        <f>F31+G31</f>
        <v>8934780</v>
      </c>
      <c r="G32" s="26"/>
      <c r="H32" s="24">
        <f>H31+I31</f>
        <v>11186796</v>
      </c>
      <c r="I32" s="26"/>
      <c r="J32" s="24">
        <f>J31+K31</f>
        <v>0</v>
      </c>
      <c r="K32" s="26"/>
      <c r="L32" s="24">
        <f>L31+M31</f>
        <v>68561231</v>
      </c>
      <c r="M32" s="25"/>
      <c r="N32" s="18">
        <f>B32+D32+F32+H32+J32</f>
        <v>68561231</v>
      </c>
      <c r="P32" s="5" t="s">
        <v>0</v>
      </c>
      <c r="Q32" s="24">
        <f>Q31+R31</f>
        <v>8217</v>
      </c>
      <c r="R32" s="26"/>
      <c r="S32" s="24">
        <f>S31+T31</f>
        <v>748</v>
      </c>
      <c r="T32" s="26"/>
      <c r="U32" s="24">
        <f>U31+V31</f>
        <v>1404</v>
      </c>
      <c r="V32" s="26"/>
      <c r="W32" s="24">
        <f>W31+X31</f>
        <v>7467</v>
      </c>
      <c r="X32" s="26"/>
      <c r="Y32" s="24">
        <f>Y31+Z31</f>
        <v>1166</v>
      </c>
      <c r="Z32" s="26"/>
      <c r="AA32" s="24">
        <f>AA31+AB31</f>
        <v>19002</v>
      </c>
      <c r="AB32" s="26"/>
      <c r="AC32" s="19">
        <f>Q32+S32+U32+W32+Y32</f>
        <v>19002</v>
      </c>
      <c r="AE32" s="5" t="s">
        <v>0</v>
      </c>
      <c r="AF32" s="27">
        <f>IFERROR(B32/Q32,"N.A.")</f>
        <v>5636.8023609589864</v>
      </c>
      <c r="AG32" s="28"/>
      <c r="AH32" s="27">
        <f>IFERROR(D32/S32,"N.A.")</f>
        <v>2836.9652406417113</v>
      </c>
      <c r="AI32" s="28"/>
      <c r="AJ32" s="27">
        <f>IFERROR(F32/U32,"N.A.")</f>
        <v>6363.8034188034189</v>
      </c>
      <c r="AK32" s="28"/>
      <c r="AL32" s="27">
        <f>IFERROR(H32/W32,"N.A.")</f>
        <v>1498.1647247890719</v>
      </c>
      <c r="AM32" s="28"/>
      <c r="AN32" s="27">
        <f>IFERROR(J32/Y32,"N.A.")</f>
        <v>0</v>
      </c>
      <c r="AO32" s="28"/>
      <c r="AP32" s="27">
        <f>IFERROR(L32/AA32,"N.A.")</f>
        <v>3608.1060414693188</v>
      </c>
      <c r="AQ32" s="28"/>
      <c r="AR32" s="16">
        <f>IFERROR(N32/AC32, "N.A.")</f>
        <v>3608.1060414693188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1162763</v>
      </c>
      <c r="C39" s="2"/>
      <c r="D39" s="2">
        <v>322500</v>
      </c>
      <c r="E39" s="2"/>
      <c r="F39" s="2"/>
      <c r="G39" s="2"/>
      <c r="H39" s="2">
        <v>4311442.9999999991</v>
      </c>
      <c r="I39" s="2"/>
      <c r="J39" s="2">
        <v>0</v>
      </c>
      <c r="K39" s="2"/>
      <c r="L39" s="1">
        <f>B39+D39+F39+H39+J39</f>
        <v>5796705.9999999991</v>
      </c>
      <c r="M39" s="13">
        <f>C39+E39+G39+I39+K39</f>
        <v>0</v>
      </c>
      <c r="N39" s="14">
        <f>L39+M39</f>
        <v>5796705.9999999991</v>
      </c>
      <c r="P39" s="3" t="s">
        <v>12</v>
      </c>
      <c r="Q39" s="2">
        <v>616</v>
      </c>
      <c r="R39" s="2">
        <v>0</v>
      </c>
      <c r="S39" s="2">
        <v>125</v>
      </c>
      <c r="T39" s="2">
        <v>0</v>
      </c>
      <c r="U39" s="2">
        <v>0</v>
      </c>
      <c r="V39" s="2">
        <v>0</v>
      </c>
      <c r="W39" s="2">
        <v>3088</v>
      </c>
      <c r="X39" s="2">
        <v>0</v>
      </c>
      <c r="Y39" s="2">
        <v>1518</v>
      </c>
      <c r="Z39" s="2">
        <v>0</v>
      </c>
      <c r="AA39" s="1">
        <f>Q39+S39+U39+W39+Y39</f>
        <v>5347</v>
      </c>
      <c r="AB39" s="13">
        <f>R39+T39+V39+X39+Z39</f>
        <v>0</v>
      </c>
      <c r="AC39" s="14">
        <f>AA39+AB39</f>
        <v>5347</v>
      </c>
      <c r="AE39" s="3" t="s">
        <v>12</v>
      </c>
      <c r="AF39" s="2">
        <f>IFERROR(B39/Q39, "N.A.")</f>
        <v>1887.6022727272727</v>
      </c>
      <c r="AG39" s="2" t="str">
        <f t="shared" ref="AG39:AR43" si="30">IFERROR(C39/R39, "N.A.")</f>
        <v>N.A.</v>
      </c>
      <c r="AH39" s="2">
        <f t="shared" si="30"/>
        <v>2580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1396.19268134715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1084.1043575836916</v>
      </c>
      <c r="AQ39" s="13" t="str">
        <f t="shared" si="30"/>
        <v>N.A.</v>
      </c>
      <c r="AR39" s="14">
        <f t="shared" si="30"/>
        <v>1084.1043575836916</v>
      </c>
    </row>
    <row r="40" spans="1:44" ht="15" customHeight="1" thickBot="1" x14ac:dyDescent="0.3">
      <c r="A40" s="3" t="s">
        <v>13</v>
      </c>
      <c r="B40" s="2">
        <v>926950.00000000012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926950.00000000012</v>
      </c>
      <c r="M40" s="13">
        <f t="shared" si="31"/>
        <v>0</v>
      </c>
      <c r="N40" s="14">
        <f t="shared" ref="N40:N42" si="32">L40+M40</f>
        <v>926950.00000000012</v>
      </c>
      <c r="P40" s="3" t="s">
        <v>13</v>
      </c>
      <c r="Q40" s="2">
        <v>708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708</v>
      </c>
      <c r="AB40" s="13">
        <f t="shared" si="33"/>
        <v>0</v>
      </c>
      <c r="AC40" s="14">
        <f t="shared" ref="AC40:AC42" si="34">AA40+AB40</f>
        <v>708</v>
      </c>
      <c r="AE40" s="3" t="s">
        <v>13</v>
      </c>
      <c r="AF40" s="2">
        <f t="shared" ref="AF40:AF43" si="35">IFERROR(B40/Q40, "N.A.")</f>
        <v>1309.2514124293787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1309.2514124293787</v>
      </c>
      <c r="AQ40" s="13" t="str">
        <f t="shared" si="30"/>
        <v>N.A.</v>
      </c>
      <c r="AR40" s="14">
        <f t="shared" si="30"/>
        <v>1309.2514124293787</v>
      </c>
    </row>
    <row r="41" spans="1:44" ht="15" customHeight="1" thickBot="1" x14ac:dyDescent="0.3">
      <c r="A41" s="3" t="s">
        <v>14</v>
      </c>
      <c r="B41" s="2">
        <v>3061300</v>
      </c>
      <c r="C41" s="2">
        <v>5025255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1"/>
        <v>3061300</v>
      </c>
      <c r="M41" s="13">
        <f t="shared" si="31"/>
        <v>5025255</v>
      </c>
      <c r="N41" s="14">
        <f t="shared" si="32"/>
        <v>8086555</v>
      </c>
      <c r="P41" s="3" t="s">
        <v>14</v>
      </c>
      <c r="Q41" s="2">
        <v>748</v>
      </c>
      <c r="R41" s="2">
        <v>1029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819</v>
      </c>
      <c r="Z41" s="2">
        <v>0</v>
      </c>
      <c r="AA41" s="1">
        <f t="shared" si="33"/>
        <v>1567</v>
      </c>
      <c r="AB41" s="13">
        <f t="shared" si="33"/>
        <v>1029</v>
      </c>
      <c r="AC41" s="14">
        <f t="shared" si="34"/>
        <v>2596</v>
      </c>
      <c r="AE41" s="3" t="s">
        <v>14</v>
      </c>
      <c r="AF41" s="2">
        <f t="shared" si="35"/>
        <v>4092.6470588235293</v>
      </c>
      <c r="AG41" s="2">
        <f t="shared" si="30"/>
        <v>4883.6297376093298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1953.6056158264198</v>
      </c>
      <c r="AQ41" s="13">
        <f t="shared" si="30"/>
        <v>4883.6297376093298</v>
      </c>
      <c r="AR41" s="14">
        <f t="shared" si="30"/>
        <v>3115.0057781201849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62500</v>
      </c>
      <c r="H42" s="2"/>
      <c r="I42" s="2"/>
      <c r="J42" s="2"/>
      <c r="K42" s="2"/>
      <c r="L42" s="1">
        <f t="shared" si="31"/>
        <v>0</v>
      </c>
      <c r="M42" s="13">
        <f t="shared" si="31"/>
        <v>62500</v>
      </c>
      <c r="N42" s="14">
        <f t="shared" si="32"/>
        <v>62500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125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125</v>
      </c>
      <c r="AC42" s="14">
        <f t="shared" si="34"/>
        <v>125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500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>
        <f t="shared" si="30"/>
        <v>500</v>
      </c>
      <c r="AR42" s="14">
        <f t="shared" si="30"/>
        <v>500</v>
      </c>
    </row>
    <row r="43" spans="1:44" ht="15" customHeight="1" thickBot="1" x14ac:dyDescent="0.3">
      <c r="A43" s="4" t="s">
        <v>16</v>
      </c>
      <c r="B43" s="2">
        <v>5151013</v>
      </c>
      <c r="C43" s="2">
        <v>5025255</v>
      </c>
      <c r="D43" s="2">
        <v>322500</v>
      </c>
      <c r="E43" s="2"/>
      <c r="F43" s="2"/>
      <c r="G43" s="2">
        <v>62500</v>
      </c>
      <c r="H43" s="2">
        <v>4311442.9999999991</v>
      </c>
      <c r="I43" s="2"/>
      <c r="J43" s="2">
        <v>0</v>
      </c>
      <c r="K43" s="2"/>
      <c r="L43" s="1">
        <f t="shared" ref="L43" si="36">B43+D43+F43+H43+J43</f>
        <v>9784956</v>
      </c>
      <c r="M43" s="13">
        <f t="shared" ref="M43" si="37">C43+E43+G43+I43+K43</f>
        <v>5087755</v>
      </c>
      <c r="N43" s="17">
        <f t="shared" ref="N43" si="38">L43+M43</f>
        <v>14872711</v>
      </c>
      <c r="P43" s="4" t="s">
        <v>16</v>
      </c>
      <c r="Q43" s="2">
        <v>2072</v>
      </c>
      <c r="R43" s="2">
        <v>1029</v>
      </c>
      <c r="S43" s="2">
        <v>125</v>
      </c>
      <c r="T43" s="2">
        <v>0</v>
      </c>
      <c r="U43" s="2">
        <v>0</v>
      </c>
      <c r="V43" s="2">
        <v>125</v>
      </c>
      <c r="W43" s="2">
        <v>3088</v>
      </c>
      <c r="X43" s="2">
        <v>0</v>
      </c>
      <c r="Y43" s="2">
        <v>2337</v>
      </c>
      <c r="Z43" s="2">
        <v>0</v>
      </c>
      <c r="AA43" s="1">
        <f t="shared" ref="AA43" si="39">Q43+S43+U43+W43+Y43</f>
        <v>7622</v>
      </c>
      <c r="AB43" s="13">
        <f t="shared" ref="AB43" si="40">R43+T43+V43+X43+Z43</f>
        <v>1154</v>
      </c>
      <c r="AC43" s="17">
        <f t="shared" ref="AC43" si="41">AA43+AB43</f>
        <v>8776</v>
      </c>
      <c r="AE43" s="4" t="s">
        <v>16</v>
      </c>
      <c r="AF43" s="2">
        <f t="shared" si="35"/>
        <v>2486.010135135135</v>
      </c>
      <c r="AG43" s="2">
        <f t="shared" si="30"/>
        <v>4883.6297376093298</v>
      </c>
      <c r="AH43" s="2">
        <f t="shared" si="30"/>
        <v>2580</v>
      </c>
      <c r="AI43" s="2" t="str">
        <f t="shared" si="30"/>
        <v>N.A.</v>
      </c>
      <c r="AJ43" s="2" t="str">
        <f t="shared" si="30"/>
        <v>N.A.</v>
      </c>
      <c r="AK43" s="2">
        <f t="shared" si="30"/>
        <v>500</v>
      </c>
      <c r="AL43" s="2">
        <f t="shared" si="30"/>
        <v>1396.19268134715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1283.7780110207295</v>
      </c>
      <c r="AQ43" s="13">
        <f t="shared" ref="AQ43" si="43">IFERROR(M43/AB43, "N.A.")</f>
        <v>4408.7998266897748</v>
      </c>
      <c r="AR43" s="14">
        <f t="shared" ref="AR43" si="44">IFERROR(N43/AC43, "N.A.")</f>
        <v>1694.7027119416591</v>
      </c>
    </row>
    <row r="44" spans="1:44" ht="15" customHeight="1" thickBot="1" x14ac:dyDescent="0.3">
      <c r="A44" s="5" t="s">
        <v>0</v>
      </c>
      <c r="B44" s="24">
        <f>B43+C43</f>
        <v>10176268</v>
      </c>
      <c r="C44" s="26"/>
      <c r="D44" s="24">
        <f>D43+E43</f>
        <v>322500</v>
      </c>
      <c r="E44" s="26"/>
      <c r="F44" s="24">
        <f>F43+G43</f>
        <v>62500</v>
      </c>
      <c r="G44" s="26"/>
      <c r="H44" s="24">
        <f>H43+I43</f>
        <v>4311442.9999999991</v>
      </c>
      <c r="I44" s="26"/>
      <c r="J44" s="24">
        <f>J43+K43</f>
        <v>0</v>
      </c>
      <c r="K44" s="26"/>
      <c r="L44" s="24">
        <f>L43+M43</f>
        <v>14872711</v>
      </c>
      <c r="M44" s="25"/>
      <c r="N44" s="18">
        <f>B44+D44+F44+H44+J44</f>
        <v>14872711</v>
      </c>
      <c r="P44" s="5" t="s">
        <v>0</v>
      </c>
      <c r="Q44" s="24">
        <f>Q43+R43</f>
        <v>3101</v>
      </c>
      <c r="R44" s="26"/>
      <c r="S44" s="24">
        <f>S43+T43</f>
        <v>125</v>
      </c>
      <c r="T44" s="26"/>
      <c r="U44" s="24">
        <f>U43+V43</f>
        <v>125</v>
      </c>
      <c r="V44" s="26"/>
      <c r="W44" s="24">
        <f>W43+X43</f>
        <v>3088</v>
      </c>
      <c r="X44" s="26"/>
      <c r="Y44" s="24">
        <f>Y43+Z43</f>
        <v>2337</v>
      </c>
      <c r="Z44" s="26"/>
      <c r="AA44" s="24">
        <f>AA43+AB43</f>
        <v>8776</v>
      </c>
      <c r="AB44" s="25"/>
      <c r="AC44" s="18">
        <f>Q44+S44+U44+W44+Y44</f>
        <v>8776</v>
      </c>
      <c r="AE44" s="5" t="s">
        <v>0</v>
      </c>
      <c r="AF44" s="27">
        <f>IFERROR(B44/Q44,"N.A.")</f>
        <v>3281.6085133827796</v>
      </c>
      <c r="AG44" s="28"/>
      <c r="AH44" s="27">
        <f>IFERROR(D44/S44,"N.A.")</f>
        <v>2580</v>
      </c>
      <c r="AI44" s="28"/>
      <c r="AJ44" s="27">
        <f>IFERROR(F44/U44,"N.A.")</f>
        <v>500</v>
      </c>
      <c r="AK44" s="28"/>
      <c r="AL44" s="27">
        <f>IFERROR(H44/W44,"N.A.")</f>
        <v>1396.19268134715</v>
      </c>
      <c r="AM44" s="28"/>
      <c r="AN44" s="27">
        <f>IFERROR(J44/Y44,"N.A.")</f>
        <v>0</v>
      </c>
      <c r="AO44" s="28"/>
      <c r="AP44" s="27">
        <f>IFERROR(L44/AA44,"N.A.")</f>
        <v>1694.7027119416591</v>
      </c>
      <c r="AQ44" s="28"/>
      <c r="AR44" s="16">
        <f>IFERROR(N44/AC44, "N.A.")</f>
        <v>1694.7027119416591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13731840.000000002</v>
      </c>
      <c r="C15" s="2"/>
      <c r="D15" s="2">
        <v>1315800</v>
      </c>
      <c r="E15" s="2"/>
      <c r="F15" s="2">
        <v>829900</v>
      </c>
      <c r="G15" s="2"/>
      <c r="H15" s="2">
        <v>14541270.000000006</v>
      </c>
      <c r="I15" s="2"/>
      <c r="J15" s="2"/>
      <c r="K15" s="2"/>
      <c r="L15" s="1">
        <f>B15+D15+F15+H15+J15</f>
        <v>30418810.000000007</v>
      </c>
      <c r="M15" s="13">
        <f>C15+E15+G15+I15+K15</f>
        <v>0</v>
      </c>
      <c r="N15" s="14">
        <f>L15+M15</f>
        <v>30418810.000000007</v>
      </c>
      <c r="P15" s="3" t="s">
        <v>12</v>
      </c>
      <c r="Q15" s="2">
        <v>2862</v>
      </c>
      <c r="R15" s="2">
        <v>0</v>
      </c>
      <c r="S15" s="2">
        <v>204</v>
      </c>
      <c r="T15" s="2">
        <v>0</v>
      </c>
      <c r="U15" s="2">
        <v>193</v>
      </c>
      <c r="V15" s="2">
        <v>0</v>
      </c>
      <c r="W15" s="2">
        <v>3404</v>
      </c>
      <c r="X15" s="2">
        <v>0</v>
      </c>
      <c r="Y15" s="2">
        <v>0</v>
      </c>
      <c r="Z15" s="2">
        <v>0</v>
      </c>
      <c r="AA15" s="1">
        <f>Q15+S15+U15+W15+Y15</f>
        <v>6663</v>
      </c>
      <c r="AB15" s="13">
        <f>R15+T15+V15+X15+Z15</f>
        <v>0</v>
      </c>
      <c r="AC15" s="14">
        <f>AA15+AB15</f>
        <v>6663</v>
      </c>
      <c r="AE15" s="3" t="s">
        <v>12</v>
      </c>
      <c r="AF15" s="2">
        <f>IFERROR(B15/Q15, "N.A.")</f>
        <v>4797.9874213836483</v>
      </c>
      <c r="AG15" s="2" t="str">
        <f t="shared" ref="AG15:AR19" si="0">IFERROR(C15/R15, "N.A.")</f>
        <v>N.A.</v>
      </c>
      <c r="AH15" s="2">
        <f t="shared" si="0"/>
        <v>6450</v>
      </c>
      <c r="AI15" s="2" t="str">
        <f t="shared" si="0"/>
        <v>N.A.</v>
      </c>
      <c r="AJ15" s="2">
        <f t="shared" si="0"/>
        <v>4300</v>
      </c>
      <c r="AK15" s="2" t="str">
        <f t="shared" si="0"/>
        <v>N.A.</v>
      </c>
      <c r="AL15" s="2">
        <f t="shared" si="0"/>
        <v>4271.8184488836678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4565.3324328380622</v>
      </c>
      <c r="AQ15" s="13" t="str">
        <f t="shared" si="0"/>
        <v>N.A.</v>
      </c>
      <c r="AR15" s="14">
        <f t="shared" si="0"/>
        <v>4565.3324328380622</v>
      </c>
    </row>
    <row r="16" spans="1:44" ht="15" customHeight="1" thickBot="1" x14ac:dyDescent="0.3">
      <c r="A16" s="3" t="s">
        <v>13</v>
      </c>
      <c r="B16" s="2">
        <v>2441420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2441420</v>
      </c>
      <c r="M16" s="13">
        <f t="shared" si="1"/>
        <v>0</v>
      </c>
      <c r="N16" s="14">
        <f t="shared" ref="N16:N18" si="2">L16+M16</f>
        <v>2441420</v>
      </c>
      <c r="P16" s="3" t="s">
        <v>13</v>
      </c>
      <c r="Q16" s="2">
        <v>1066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1066</v>
      </c>
      <c r="AB16" s="13">
        <f t="shared" si="3"/>
        <v>0</v>
      </c>
      <c r="AC16" s="14">
        <f t="shared" ref="AC16:AC18" si="4">AA16+AB16</f>
        <v>1066</v>
      </c>
      <c r="AE16" s="3" t="s">
        <v>13</v>
      </c>
      <c r="AF16" s="2">
        <f t="shared" ref="AF16:AF19" si="5">IFERROR(B16/Q16, "N.A.")</f>
        <v>2290.2626641651032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2290.2626641651032</v>
      </c>
      <c r="AQ16" s="13" t="str">
        <f t="shared" si="0"/>
        <v>N.A.</v>
      </c>
      <c r="AR16" s="14">
        <f t="shared" si="0"/>
        <v>2290.2626641651032</v>
      </c>
    </row>
    <row r="17" spans="1:44" ht="15" customHeight="1" thickBot="1" x14ac:dyDescent="0.3">
      <c r="A17" s="3" t="s">
        <v>14</v>
      </c>
      <c r="B17" s="2">
        <v>15500735.999999996</v>
      </c>
      <c r="C17" s="2">
        <v>17524690</v>
      </c>
      <c r="D17" s="2">
        <v>1930000</v>
      </c>
      <c r="E17" s="2"/>
      <c r="F17" s="2"/>
      <c r="G17" s="2">
        <v>13450399.999999998</v>
      </c>
      <c r="H17" s="2"/>
      <c r="I17" s="2">
        <v>3070200</v>
      </c>
      <c r="J17" s="2">
        <v>0</v>
      </c>
      <c r="K17" s="2"/>
      <c r="L17" s="1">
        <f t="shared" si="1"/>
        <v>17430735.999999996</v>
      </c>
      <c r="M17" s="13">
        <f t="shared" si="1"/>
        <v>34045290</v>
      </c>
      <c r="N17" s="14">
        <f t="shared" si="2"/>
        <v>51476026</v>
      </c>
      <c r="P17" s="3" t="s">
        <v>14</v>
      </c>
      <c r="Q17" s="2">
        <v>4013</v>
      </c>
      <c r="R17" s="2">
        <v>3974</v>
      </c>
      <c r="S17" s="2">
        <v>193</v>
      </c>
      <c r="T17" s="2">
        <v>0</v>
      </c>
      <c r="U17" s="2">
        <v>0</v>
      </c>
      <c r="V17" s="2">
        <v>1259</v>
      </c>
      <c r="W17" s="2">
        <v>0</v>
      </c>
      <c r="X17" s="2">
        <v>408</v>
      </c>
      <c r="Y17" s="2">
        <v>1028</v>
      </c>
      <c r="Z17" s="2">
        <v>0</v>
      </c>
      <c r="AA17" s="1">
        <f t="shared" si="3"/>
        <v>5234</v>
      </c>
      <c r="AB17" s="13">
        <f t="shared" si="3"/>
        <v>5641</v>
      </c>
      <c r="AC17" s="14">
        <f t="shared" si="4"/>
        <v>10875</v>
      </c>
      <c r="AE17" s="3" t="s">
        <v>14</v>
      </c>
      <c r="AF17" s="2">
        <f t="shared" si="5"/>
        <v>3862.6304510341383</v>
      </c>
      <c r="AG17" s="2">
        <f t="shared" si="0"/>
        <v>4409.8364368394568</v>
      </c>
      <c r="AH17" s="2">
        <f t="shared" si="0"/>
        <v>10000</v>
      </c>
      <c r="AI17" s="2" t="str">
        <f t="shared" si="0"/>
        <v>N.A.</v>
      </c>
      <c r="AJ17" s="2" t="str">
        <f t="shared" si="0"/>
        <v>N.A.</v>
      </c>
      <c r="AK17" s="2">
        <f t="shared" si="0"/>
        <v>10683.399523431293</v>
      </c>
      <c r="AL17" s="2" t="str">
        <f t="shared" si="0"/>
        <v>N.A.</v>
      </c>
      <c r="AM17" s="2">
        <f t="shared" si="0"/>
        <v>7525</v>
      </c>
      <c r="AN17" s="2">
        <f t="shared" si="0"/>
        <v>0</v>
      </c>
      <c r="AO17" s="2" t="str">
        <f t="shared" si="0"/>
        <v>N.A.</v>
      </c>
      <c r="AP17" s="15">
        <f t="shared" si="0"/>
        <v>3330.2896446312566</v>
      </c>
      <c r="AQ17" s="13">
        <f t="shared" si="0"/>
        <v>6035.3288424038292</v>
      </c>
      <c r="AR17" s="14">
        <f t="shared" si="0"/>
        <v>4733.4276781609196</v>
      </c>
    </row>
    <row r="18" spans="1:44" ht="15" customHeight="1" thickBot="1" x14ac:dyDescent="0.3">
      <c r="A18" s="3" t="s">
        <v>15</v>
      </c>
      <c r="B18" s="2">
        <v>3050810</v>
      </c>
      <c r="C18" s="2"/>
      <c r="D18" s="2"/>
      <c r="E18" s="2"/>
      <c r="F18" s="2"/>
      <c r="G18" s="2"/>
      <c r="H18" s="2">
        <v>715305</v>
      </c>
      <c r="I18" s="2"/>
      <c r="J18" s="2">
        <v>0</v>
      </c>
      <c r="K18" s="2"/>
      <c r="L18" s="1">
        <f t="shared" si="1"/>
        <v>3766115</v>
      </c>
      <c r="M18" s="13">
        <f t="shared" si="1"/>
        <v>0</v>
      </c>
      <c r="N18" s="14">
        <f t="shared" si="2"/>
        <v>3766115</v>
      </c>
      <c r="P18" s="3" t="s">
        <v>15</v>
      </c>
      <c r="Q18" s="2">
        <v>896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2520</v>
      </c>
      <c r="X18" s="2">
        <v>0</v>
      </c>
      <c r="Y18" s="2">
        <v>204</v>
      </c>
      <c r="Z18" s="2">
        <v>0</v>
      </c>
      <c r="AA18" s="1">
        <f t="shared" si="3"/>
        <v>3620</v>
      </c>
      <c r="AB18" s="13">
        <f t="shared" si="3"/>
        <v>0</v>
      </c>
      <c r="AC18" s="17">
        <f t="shared" si="4"/>
        <v>3620</v>
      </c>
      <c r="AE18" s="3" t="s">
        <v>15</v>
      </c>
      <c r="AF18" s="2">
        <f t="shared" si="5"/>
        <v>3404.921875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283.85119047619048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1040.3632596685084</v>
      </c>
      <c r="AQ18" s="13" t="str">
        <f t="shared" si="0"/>
        <v>N.A.</v>
      </c>
      <c r="AR18" s="14">
        <f t="shared" si="0"/>
        <v>1040.3632596685084</v>
      </c>
    </row>
    <row r="19" spans="1:44" ht="15" customHeight="1" thickBot="1" x14ac:dyDescent="0.3">
      <c r="A19" s="4" t="s">
        <v>16</v>
      </c>
      <c r="B19" s="2">
        <v>34724806</v>
      </c>
      <c r="C19" s="2">
        <v>17524690</v>
      </c>
      <c r="D19" s="2">
        <v>3245800</v>
      </c>
      <c r="E19" s="2"/>
      <c r="F19" s="2">
        <v>829900</v>
      </c>
      <c r="G19" s="2">
        <v>13450399.999999998</v>
      </c>
      <c r="H19" s="2">
        <v>15256574.999999996</v>
      </c>
      <c r="I19" s="2">
        <v>3070200</v>
      </c>
      <c r="J19" s="2">
        <v>0</v>
      </c>
      <c r="K19" s="2"/>
      <c r="L19" s="1">
        <f t="shared" ref="L19" si="6">B19+D19+F19+H19+J19</f>
        <v>54057081</v>
      </c>
      <c r="M19" s="13">
        <f t="shared" ref="M19" si="7">C19+E19+G19+I19+K19</f>
        <v>34045290</v>
      </c>
      <c r="N19" s="17">
        <f t="shared" ref="N19" si="8">L19+M19</f>
        <v>88102371</v>
      </c>
      <c r="P19" s="4" t="s">
        <v>16</v>
      </c>
      <c r="Q19" s="2">
        <v>8837</v>
      </c>
      <c r="R19" s="2">
        <v>3974</v>
      </c>
      <c r="S19" s="2">
        <v>397</v>
      </c>
      <c r="T19" s="2">
        <v>0</v>
      </c>
      <c r="U19" s="2">
        <v>193</v>
      </c>
      <c r="V19" s="2">
        <v>1259</v>
      </c>
      <c r="W19" s="2">
        <v>5924</v>
      </c>
      <c r="X19" s="2">
        <v>408</v>
      </c>
      <c r="Y19" s="2">
        <v>1232</v>
      </c>
      <c r="Z19" s="2">
        <v>0</v>
      </c>
      <c r="AA19" s="1">
        <f t="shared" ref="AA19" si="9">Q19+S19+U19+W19+Y19</f>
        <v>16583</v>
      </c>
      <c r="AB19" s="13">
        <f t="shared" ref="AB19" si="10">R19+T19+V19+X19+Z19</f>
        <v>5641</v>
      </c>
      <c r="AC19" s="14">
        <f t="shared" ref="AC19" si="11">AA19+AB19</f>
        <v>22224</v>
      </c>
      <c r="AE19" s="4" t="s">
        <v>16</v>
      </c>
      <c r="AF19" s="2">
        <f t="shared" si="5"/>
        <v>3929.4790087133642</v>
      </c>
      <c r="AG19" s="2">
        <f t="shared" si="0"/>
        <v>4409.8364368394568</v>
      </c>
      <c r="AH19" s="2">
        <f t="shared" si="0"/>
        <v>8175.8186397984882</v>
      </c>
      <c r="AI19" s="2" t="str">
        <f t="shared" si="0"/>
        <v>N.A.</v>
      </c>
      <c r="AJ19" s="2">
        <f t="shared" si="0"/>
        <v>4300</v>
      </c>
      <c r="AK19" s="2">
        <f t="shared" si="0"/>
        <v>10683.399523431293</v>
      </c>
      <c r="AL19" s="2">
        <f t="shared" si="0"/>
        <v>2575.384031060094</v>
      </c>
      <c r="AM19" s="2">
        <f t="shared" si="0"/>
        <v>7525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3259.7890007839355</v>
      </c>
      <c r="AQ19" s="13">
        <f t="shared" ref="AQ19" si="13">IFERROR(M19/AB19, "N.A.")</f>
        <v>6035.3288424038292</v>
      </c>
      <c r="AR19" s="14">
        <f t="shared" ref="AR19" si="14">IFERROR(N19/AC19, "N.A.")</f>
        <v>3964.2895518358532</v>
      </c>
    </row>
    <row r="20" spans="1:44" ht="15" customHeight="1" thickBot="1" x14ac:dyDescent="0.3">
      <c r="A20" s="5" t="s">
        <v>0</v>
      </c>
      <c r="B20" s="24">
        <f>B19+C19</f>
        <v>52249496</v>
      </c>
      <c r="C20" s="26"/>
      <c r="D20" s="24">
        <f>D19+E19</f>
        <v>3245800</v>
      </c>
      <c r="E20" s="26"/>
      <c r="F20" s="24">
        <f>F19+G19</f>
        <v>14280299.999999998</v>
      </c>
      <c r="G20" s="26"/>
      <c r="H20" s="24">
        <f>H19+I19</f>
        <v>18326774.999999996</v>
      </c>
      <c r="I20" s="26"/>
      <c r="J20" s="24">
        <f>J19+K19</f>
        <v>0</v>
      </c>
      <c r="K20" s="26"/>
      <c r="L20" s="24">
        <f>L19+M19</f>
        <v>88102371</v>
      </c>
      <c r="M20" s="25"/>
      <c r="N20" s="18">
        <f>B20+D20+F20+H20+J20</f>
        <v>88102371</v>
      </c>
      <c r="P20" s="5" t="s">
        <v>0</v>
      </c>
      <c r="Q20" s="24">
        <f>Q19+R19</f>
        <v>12811</v>
      </c>
      <c r="R20" s="26"/>
      <c r="S20" s="24">
        <f>S19+T19</f>
        <v>397</v>
      </c>
      <c r="T20" s="26"/>
      <c r="U20" s="24">
        <f>U19+V19</f>
        <v>1452</v>
      </c>
      <c r="V20" s="26"/>
      <c r="W20" s="24">
        <f>W19+X19</f>
        <v>6332</v>
      </c>
      <c r="X20" s="26"/>
      <c r="Y20" s="24">
        <f>Y19+Z19</f>
        <v>1232</v>
      </c>
      <c r="Z20" s="26"/>
      <c r="AA20" s="24">
        <f>AA19+AB19</f>
        <v>22224</v>
      </c>
      <c r="AB20" s="26"/>
      <c r="AC20" s="19">
        <f>Q20+S20+U20+W20+Y20</f>
        <v>22224</v>
      </c>
      <c r="AE20" s="5" t="s">
        <v>0</v>
      </c>
      <c r="AF20" s="27">
        <f>IFERROR(B20/Q20,"N.A.")</f>
        <v>4078.4869252985714</v>
      </c>
      <c r="AG20" s="28"/>
      <c r="AH20" s="27">
        <f>IFERROR(D20/S20,"N.A.")</f>
        <v>8175.8186397984882</v>
      </c>
      <c r="AI20" s="28"/>
      <c r="AJ20" s="27">
        <f>IFERROR(F20/U20,"N.A.")</f>
        <v>9834.9173553718992</v>
      </c>
      <c r="AK20" s="28"/>
      <c r="AL20" s="27">
        <f>IFERROR(H20/W20,"N.A.")</f>
        <v>2894.3106443461775</v>
      </c>
      <c r="AM20" s="28"/>
      <c r="AN20" s="27">
        <f>IFERROR(J20/Y20,"N.A.")</f>
        <v>0</v>
      </c>
      <c r="AO20" s="28"/>
      <c r="AP20" s="27">
        <f>IFERROR(L20/AA20,"N.A.")</f>
        <v>3964.2895518358532</v>
      </c>
      <c r="AQ20" s="28"/>
      <c r="AR20" s="16">
        <f>IFERROR(N20/AC20, "N.A.")</f>
        <v>3964.2895518358532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13731840.000000002</v>
      </c>
      <c r="C27" s="2"/>
      <c r="D27" s="2">
        <v>1315800</v>
      </c>
      <c r="E27" s="2"/>
      <c r="F27" s="2">
        <v>829900</v>
      </c>
      <c r="G27" s="2"/>
      <c r="H27" s="2">
        <v>11998350</v>
      </c>
      <c r="I27" s="2"/>
      <c r="J27" s="2"/>
      <c r="K27" s="2"/>
      <c r="L27" s="1">
        <f>B27+D27+F27+H27+J27</f>
        <v>27875890</v>
      </c>
      <c r="M27" s="13">
        <f>C27+E27+G27+I27+K27</f>
        <v>0</v>
      </c>
      <c r="N27" s="14">
        <f>L27+M27</f>
        <v>27875890</v>
      </c>
      <c r="P27" s="3" t="s">
        <v>12</v>
      </c>
      <c r="Q27" s="2">
        <v>2862</v>
      </c>
      <c r="R27" s="2">
        <v>0</v>
      </c>
      <c r="S27" s="2">
        <v>204</v>
      </c>
      <c r="T27" s="2">
        <v>0</v>
      </c>
      <c r="U27" s="2">
        <v>193</v>
      </c>
      <c r="V27" s="2">
        <v>0</v>
      </c>
      <c r="W27" s="2">
        <v>2572</v>
      </c>
      <c r="X27" s="2">
        <v>0</v>
      </c>
      <c r="Y27" s="2">
        <v>0</v>
      </c>
      <c r="Z27" s="2">
        <v>0</v>
      </c>
      <c r="AA27" s="1">
        <f>Q27+S27+U27+W27+Y27</f>
        <v>5831</v>
      </c>
      <c r="AB27" s="13">
        <f>R27+T27+V27+X27+Z27</f>
        <v>0</v>
      </c>
      <c r="AC27" s="14">
        <f>AA27+AB27</f>
        <v>5831</v>
      </c>
      <c r="AE27" s="3" t="s">
        <v>12</v>
      </c>
      <c r="AF27" s="2">
        <f>IFERROR(B27/Q27, "N.A.")</f>
        <v>4797.9874213836483</v>
      </c>
      <c r="AG27" s="2" t="str">
        <f t="shared" ref="AG27:AR31" si="15">IFERROR(C27/R27, "N.A.")</f>
        <v>N.A.</v>
      </c>
      <c r="AH27" s="2">
        <f t="shared" si="15"/>
        <v>6450</v>
      </c>
      <c r="AI27" s="2" t="str">
        <f t="shared" si="15"/>
        <v>N.A.</v>
      </c>
      <c r="AJ27" s="2">
        <f t="shared" si="15"/>
        <v>4300</v>
      </c>
      <c r="AK27" s="2" t="str">
        <f t="shared" si="15"/>
        <v>N.A.</v>
      </c>
      <c r="AL27" s="2">
        <f t="shared" si="15"/>
        <v>4664.9883359253499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4780.636254501801</v>
      </c>
      <c r="AQ27" s="13" t="str">
        <f t="shared" si="15"/>
        <v>N.A.</v>
      </c>
      <c r="AR27" s="14">
        <f t="shared" si="15"/>
        <v>4780.636254501801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9902896</v>
      </c>
      <c r="C29" s="2">
        <v>14464690</v>
      </c>
      <c r="D29" s="2">
        <v>1930000</v>
      </c>
      <c r="E29" s="2"/>
      <c r="F29" s="2"/>
      <c r="G29" s="2">
        <v>11175700</v>
      </c>
      <c r="H29" s="2"/>
      <c r="I29" s="2">
        <v>1315800</v>
      </c>
      <c r="J29" s="2">
        <v>0</v>
      </c>
      <c r="K29" s="2"/>
      <c r="L29" s="1">
        <f t="shared" si="16"/>
        <v>11832896</v>
      </c>
      <c r="M29" s="13">
        <f t="shared" si="16"/>
        <v>26956190</v>
      </c>
      <c r="N29" s="14">
        <f t="shared" si="17"/>
        <v>38789086</v>
      </c>
      <c r="P29" s="3" t="s">
        <v>14</v>
      </c>
      <c r="Q29" s="2">
        <v>2344</v>
      </c>
      <c r="R29" s="2">
        <v>3566</v>
      </c>
      <c r="S29" s="2">
        <v>193</v>
      </c>
      <c r="T29" s="2">
        <v>0</v>
      </c>
      <c r="U29" s="2">
        <v>0</v>
      </c>
      <c r="V29" s="2">
        <v>639</v>
      </c>
      <c r="W29" s="2">
        <v>0</v>
      </c>
      <c r="X29" s="2">
        <v>204</v>
      </c>
      <c r="Y29" s="2">
        <v>223</v>
      </c>
      <c r="Z29" s="2">
        <v>0</v>
      </c>
      <c r="AA29" s="1">
        <f t="shared" si="18"/>
        <v>2760</v>
      </c>
      <c r="AB29" s="13">
        <f t="shared" si="18"/>
        <v>4409</v>
      </c>
      <c r="AC29" s="14">
        <f t="shared" si="19"/>
        <v>7169</v>
      </c>
      <c r="AE29" s="3" t="s">
        <v>14</v>
      </c>
      <c r="AF29" s="2">
        <f t="shared" si="20"/>
        <v>4224.7849829351535</v>
      </c>
      <c r="AG29" s="2">
        <f t="shared" si="15"/>
        <v>4056.2787436904096</v>
      </c>
      <c r="AH29" s="2">
        <f t="shared" si="15"/>
        <v>10000</v>
      </c>
      <c r="AI29" s="2" t="str">
        <f t="shared" si="15"/>
        <v>N.A.</v>
      </c>
      <c r="AJ29" s="2" t="str">
        <f t="shared" si="15"/>
        <v>N.A.</v>
      </c>
      <c r="AK29" s="2">
        <f t="shared" si="15"/>
        <v>17489.358372456965</v>
      </c>
      <c r="AL29" s="2" t="str">
        <f t="shared" si="15"/>
        <v>N.A.</v>
      </c>
      <c r="AM29" s="2">
        <f t="shared" si="15"/>
        <v>6450</v>
      </c>
      <c r="AN29" s="2">
        <f t="shared" si="15"/>
        <v>0</v>
      </c>
      <c r="AO29" s="2" t="str">
        <f t="shared" si="15"/>
        <v>N.A.</v>
      </c>
      <c r="AP29" s="15">
        <f t="shared" si="15"/>
        <v>4287.2811594202894</v>
      </c>
      <c r="AQ29" s="13">
        <f t="shared" si="15"/>
        <v>6113.9011113631204</v>
      </c>
      <c r="AR29" s="14">
        <f t="shared" si="15"/>
        <v>5410.6689914911422</v>
      </c>
    </row>
    <row r="30" spans="1:44" ht="15" customHeight="1" thickBot="1" x14ac:dyDescent="0.3">
      <c r="A30" s="3" t="s">
        <v>15</v>
      </c>
      <c r="B30" s="2">
        <v>3050810</v>
      </c>
      <c r="C30" s="2"/>
      <c r="D30" s="2"/>
      <c r="E30" s="2"/>
      <c r="F30" s="2"/>
      <c r="G30" s="2"/>
      <c r="H30" s="2">
        <v>438600</v>
      </c>
      <c r="I30" s="2"/>
      <c r="J30" s="2"/>
      <c r="K30" s="2"/>
      <c r="L30" s="1">
        <f t="shared" si="16"/>
        <v>3489410</v>
      </c>
      <c r="M30" s="13">
        <f t="shared" si="16"/>
        <v>0</v>
      </c>
      <c r="N30" s="14">
        <f t="shared" si="17"/>
        <v>3489410</v>
      </c>
      <c r="P30" s="3" t="s">
        <v>15</v>
      </c>
      <c r="Q30" s="2">
        <v>896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2091</v>
      </c>
      <c r="X30" s="2">
        <v>0</v>
      </c>
      <c r="Y30" s="2">
        <v>0</v>
      </c>
      <c r="Z30" s="2">
        <v>0</v>
      </c>
      <c r="AA30" s="1">
        <f t="shared" si="18"/>
        <v>2987</v>
      </c>
      <c r="AB30" s="13">
        <f t="shared" si="18"/>
        <v>0</v>
      </c>
      <c r="AC30" s="17">
        <f t="shared" si="19"/>
        <v>2987</v>
      </c>
      <c r="AE30" s="3" t="s">
        <v>15</v>
      </c>
      <c r="AF30" s="2">
        <f t="shared" si="20"/>
        <v>3404.921875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209.7560975609756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1168.1988617341815</v>
      </c>
      <c r="AQ30" s="13" t="str">
        <f t="shared" si="15"/>
        <v>N.A.</v>
      </c>
      <c r="AR30" s="14">
        <f t="shared" si="15"/>
        <v>1168.1988617341815</v>
      </c>
    </row>
    <row r="31" spans="1:44" ht="15" customHeight="1" thickBot="1" x14ac:dyDescent="0.3">
      <c r="A31" s="4" t="s">
        <v>16</v>
      </c>
      <c r="B31" s="2">
        <v>26685545.999999989</v>
      </c>
      <c r="C31" s="2">
        <v>14464690</v>
      </c>
      <c r="D31" s="2">
        <v>3245800</v>
      </c>
      <c r="E31" s="2"/>
      <c r="F31" s="2">
        <v>829900</v>
      </c>
      <c r="G31" s="2">
        <v>11175700</v>
      </c>
      <c r="H31" s="2">
        <v>12436950.000000002</v>
      </c>
      <c r="I31" s="2">
        <v>1315800</v>
      </c>
      <c r="J31" s="2">
        <v>0</v>
      </c>
      <c r="K31" s="2"/>
      <c r="L31" s="1">
        <f t="shared" ref="L31" si="21">B31+D31+F31+H31+J31</f>
        <v>43198195.999999993</v>
      </c>
      <c r="M31" s="13">
        <f t="shared" ref="M31" si="22">C31+E31+G31+I31+K31</f>
        <v>26956190</v>
      </c>
      <c r="N31" s="17">
        <f t="shared" ref="N31" si="23">L31+M31</f>
        <v>70154386</v>
      </c>
      <c r="P31" s="4" t="s">
        <v>16</v>
      </c>
      <c r="Q31" s="2">
        <v>6102</v>
      </c>
      <c r="R31" s="2">
        <v>3566</v>
      </c>
      <c r="S31" s="2">
        <v>397</v>
      </c>
      <c r="T31" s="2">
        <v>0</v>
      </c>
      <c r="U31" s="2">
        <v>193</v>
      </c>
      <c r="V31" s="2">
        <v>639</v>
      </c>
      <c r="W31" s="2">
        <v>4663</v>
      </c>
      <c r="X31" s="2">
        <v>204</v>
      </c>
      <c r="Y31" s="2">
        <v>223</v>
      </c>
      <c r="Z31" s="2">
        <v>0</v>
      </c>
      <c r="AA31" s="1">
        <f t="shared" ref="AA31" si="24">Q31+S31+U31+W31+Y31</f>
        <v>11578</v>
      </c>
      <c r="AB31" s="13">
        <f t="shared" ref="AB31" si="25">R31+T31+V31+X31+Z31</f>
        <v>4409</v>
      </c>
      <c r="AC31" s="14">
        <f t="shared" ref="AC31" si="26">AA31+AB31</f>
        <v>15987</v>
      </c>
      <c r="AE31" s="4" t="s">
        <v>16</v>
      </c>
      <c r="AF31" s="2">
        <f t="shared" si="20"/>
        <v>4373.2458210422792</v>
      </c>
      <c r="AG31" s="2">
        <f t="shared" si="15"/>
        <v>4056.2787436904096</v>
      </c>
      <c r="AH31" s="2">
        <f t="shared" si="15"/>
        <v>8175.8186397984882</v>
      </c>
      <c r="AI31" s="2" t="str">
        <f t="shared" si="15"/>
        <v>N.A.</v>
      </c>
      <c r="AJ31" s="2">
        <f t="shared" si="15"/>
        <v>4300</v>
      </c>
      <c r="AK31" s="2">
        <f t="shared" si="15"/>
        <v>17489.358372456965</v>
      </c>
      <c r="AL31" s="2">
        <f t="shared" si="15"/>
        <v>2667.156337122025</v>
      </c>
      <c r="AM31" s="2">
        <f t="shared" si="15"/>
        <v>6450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3731.0585593366723</v>
      </c>
      <c r="AQ31" s="13">
        <f t="shared" ref="AQ31" si="28">IFERROR(M31/AB31, "N.A.")</f>
        <v>6113.9011113631204</v>
      </c>
      <c r="AR31" s="14">
        <f t="shared" ref="AR31" si="29">IFERROR(N31/AC31, "N.A.")</f>
        <v>4388.2145493213238</v>
      </c>
    </row>
    <row r="32" spans="1:44" ht="15" customHeight="1" thickBot="1" x14ac:dyDescent="0.3">
      <c r="A32" s="5" t="s">
        <v>0</v>
      </c>
      <c r="B32" s="24">
        <f>B31+C31</f>
        <v>41150235.999999985</v>
      </c>
      <c r="C32" s="26"/>
      <c r="D32" s="24">
        <f>D31+E31</f>
        <v>3245800</v>
      </c>
      <c r="E32" s="26"/>
      <c r="F32" s="24">
        <f>F31+G31</f>
        <v>12005600</v>
      </c>
      <c r="G32" s="26"/>
      <c r="H32" s="24">
        <f>H31+I31</f>
        <v>13752750.000000002</v>
      </c>
      <c r="I32" s="26"/>
      <c r="J32" s="24">
        <f>J31+K31</f>
        <v>0</v>
      </c>
      <c r="K32" s="26"/>
      <c r="L32" s="24">
        <f>L31+M31</f>
        <v>70154386</v>
      </c>
      <c r="M32" s="25"/>
      <c r="N32" s="18">
        <f>B32+D32+F32+H32+J32</f>
        <v>70154385.999999985</v>
      </c>
      <c r="P32" s="5" t="s">
        <v>0</v>
      </c>
      <c r="Q32" s="24">
        <f>Q31+R31</f>
        <v>9668</v>
      </c>
      <c r="R32" s="26"/>
      <c r="S32" s="24">
        <f>S31+T31</f>
        <v>397</v>
      </c>
      <c r="T32" s="26"/>
      <c r="U32" s="24">
        <f>U31+V31</f>
        <v>832</v>
      </c>
      <c r="V32" s="26"/>
      <c r="W32" s="24">
        <f>W31+X31</f>
        <v>4867</v>
      </c>
      <c r="X32" s="26"/>
      <c r="Y32" s="24">
        <f>Y31+Z31</f>
        <v>223</v>
      </c>
      <c r="Z32" s="26"/>
      <c r="AA32" s="24">
        <f>AA31+AB31</f>
        <v>15987</v>
      </c>
      <c r="AB32" s="26"/>
      <c r="AC32" s="19">
        <f>Q32+S32+U32+W32+Y32</f>
        <v>15987</v>
      </c>
      <c r="AE32" s="5" t="s">
        <v>0</v>
      </c>
      <c r="AF32" s="27">
        <f>IFERROR(B32/Q32,"N.A.")</f>
        <v>4256.3338849813799</v>
      </c>
      <c r="AG32" s="28"/>
      <c r="AH32" s="27">
        <f>IFERROR(D32/S32,"N.A.")</f>
        <v>8175.8186397984882</v>
      </c>
      <c r="AI32" s="28"/>
      <c r="AJ32" s="27">
        <f>IFERROR(F32/U32,"N.A.")</f>
        <v>14429.807692307691</v>
      </c>
      <c r="AK32" s="28"/>
      <c r="AL32" s="27">
        <f>IFERROR(H32/W32,"N.A.")</f>
        <v>2825.7139921923158</v>
      </c>
      <c r="AM32" s="28"/>
      <c r="AN32" s="27">
        <f>IFERROR(J32/Y32,"N.A.")</f>
        <v>0</v>
      </c>
      <c r="AO32" s="28"/>
      <c r="AP32" s="27">
        <f>IFERROR(L32/AA32,"N.A.")</f>
        <v>4388.2145493213238</v>
      </c>
      <c r="AQ32" s="28"/>
      <c r="AR32" s="16">
        <f>IFERROR(N32/AC32, "N.A.")</f>
        <v>4388.2145493213229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2542920</v>
      </c>
      <c r="I39" s="2"/>
      <c r="J39" s="2"/>
      <c r="K39" s="2"/>
      <c r="L39" s="1">
        <f>B39+D39+F39+H39+J39</f>
        <v>2542920</v>
      </c>
      <c r="M39" s="13">
        <f>C39+E39+G39+I39+K39</f>
        <v>0</v>
      </c>
      <c r="N39" s="14">
        <f>L39+M39</f>
        <v>2542920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832</v>
      </c>
      <c r="X39" s="2">
        <v>0</v>
      </c>
      <c r="Y39" s="2">
        <v>0</v>
      </c>
      <c r="Z39" s="2">
        <v>0</v>
      </c>
      <c r="AA39" s="1">
        <f>Q39+S39+U39+W39+Y39</f>
        <v>832</v>
      </c>
      <c r="AB39" s="13">
        <f>R39+T39+V39+X39+Z39</f>
        <v>0</v>
      </c>
      <c r="AC39" s="14">
        <f>AA39+AB39</f>
        <v>832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3056.3942307692309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3056.3942307692309</v>
      </c>
      <c r="AQ39" s="13" t="str">
        <f t="shared" si="30"/>
        <v>N.A.</v>
      </c>
      <c r="AR39" s="14">
        <f t="shared" si="30"/>
        <v>3056.3942307692309</v>
      </c>
    </row>
    <row r="40" spans="1:44" ht="15" customHeight="1" thickBot="1" x14ac:dyDescent="0.3">
      <c r="A40" s="3" t="s">
        <v>13</v>
      </c>
      <c r="B40" s="2">
        <v>2441420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2441420</v>
      </c>
      <c r="M40" s="13">
        <f t="shared" si="31"/>
        <v>0</v>
      </c>
      <c r="N40" s="14">
        <f t="shared" ref="N40:N42" si="32">L40+M40</f>
        <v>2441420</v>
      </c>
      <c r="P40" s="3" t="s">
        <v>13</v>
      </c>
      <c r="Q40" s="2">
        <v>1066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1066</v>
      </c>
      <c r="AB40" s="13">
        <f t="shared" si="33"/>
        <v>0</v>
      </c>
      <c r="AC40" s="14">
        <f t="shared" ref="AC40:AC42" si="34">AA40+AB40</f>
        <v>1066</v>
      </c>
      <c r="AE40" s="3" t="s">
        <v>13</v>
      </c>
      <c r="AF40" s="2">
        <f t="shared" ref="AF40:AF43" si="35">IFERROR(B40/Q40, "N.A.")</f>
        <v>2290.2626641651032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2290.2626641651032</v>
      </c>
      <c r="AQ40" s="13" t="str">
        <f t="shared" si="30"/>
        <v>N.A.</v>
      </c>
      <c r="AR40" s="14">
        <f t="shared" si="30"/>
        <v>2290.2626641651032</v>
      </c>
    </row>
    <row r="41" spans="1:44" ht="15" customHeight="1" thickBot="1" x14ac:dyDescent="0.3">
      <c r="A41" s="3" t="s">
        <v>14</v>
      </c>
      <c r="B41" s="2">
        <v>5597840</v>
      </c>
      <c r="C41" s="2">
        <v>3060000</v>
      </c>
      <c r="D41" s="2"/>
      <c r="E41" s="2"/>
      <c r="F41" s="2"/>
      <c r="G41" s="2">
        <v>2274700</v>
      </c>
      <c r="H41" s="2"/>
      <c r="I41" s="2">
        <v>1754400</v>
      </c>
      <c r="J41" s="2">
        <v>0</v>
      </c>
      <c r="K41" s="2"/>
      <c r="L41" s="1">
        <f t="shared" si="31"/>
        <v>5597840</v>
      </c>
      <c r="M41" s="13">
        <f t="shared" si="31"/>
        <v>7089100</v>
      </c>
      <c r="N41" s="14">
        <f t="shared" si="32"/>
        <v>12686940</v>
      </c>
      <c r="P41" s="3" t="s">
        <v>14</v>
      </c>
      <c r="Q41" s="2">
        <v>1669</v>
      </c>
      <c r="R41" s="2">
        <v>408</v>
      </c>
      <c r="S41" s="2">
        <v>0</v>
      </c>
      <c r="T41" s="2">
        <v>0</v>
      </c>
      <c r="U41" s="2">
        <v>0</v>
      </c>
      <c r="V41" s="2">
        <v>620</v>
      </c>
      <c r="W41" s="2">
        <v>0</v>
      </c>
      <c r="X41" s="2">
        <v>204</v>
      </c>
      <c r="Y41" s="2">
        <v>805</v>
      </c>
      <c r="Z41" s="2">
        <v>0</v>
      </c>
      <c r="AA41" s="1">
        <f t="shared" si="33"/>
        <v>2474</v>
      </c>
      <c r="AB41" s="13">
        <f t="shared" si="33"/>
        <v>1232</v>
      </c>
      <c r="AC41" s="14">
        <f t="shared" si="34"/>
        <v>3706</v>
      </c>
      <c r="AE41" s="3" t="s">
        <v>14</v>
      </c>
      <c r="AF41" s="2">
        <f t="shared" si="35"/>
        <v>3354.0083882564409</v>
      </c>
      <c r="AG41" s="2">
        <f t="shared" si="30"/>
        <v>7500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3668.8709677419356</v>
      </c>
      <c r="AL41" s="2" t="str">
        <f t="shared" si="30"/>
        <v>N.A.</v>
      </c>
      <c r="AM41" s="2">
        <f t="shared" si="30"/>
        <v>8600</v>
      </c>
      <c r="AN41" s="2">
        <f t="shared" si="30"/>
        <v>0</v>
      </c>
      <c r="AO41" s="2" t="str">
        <f t="shared" si="30"/>
        <v>N.A.</v>
      </c>
      <c r="AP41" s="15">
        <f t="shared" si="30"/>
        <v>2262.6677445432497</v>
      </c>
      <c r="AQ41" s="13">
        <f t="shared" si="30"/>
        <v>5754.1396103896104</v>
      </c>
      <c r="AR41" s="14">
        <f t="shared" si="30"/>
        <v>3423.3513221802482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276705</v>
      </c>
      <c r="I42" s="2"/>
      <c r="J42" s="2">
        <v>0</v>
      </c>
      <c r="K42" s="2"/>
      <c r="L42" s="1">
        <f t="shared" si="31"/>
        <v>276705</v>
      </c>
      <c r="M42" s="13">
        <f t="shared" si="31"/>
        <v>0</v>
      </c>
      <c r="N42" s="14">
        <f t="shared" si="32"/>
        <v>276705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429</v>
      </c>
      <c r="X42" s="2">
        <v>0</v>
      </c>
      <c r="Y42" s="2">
        <v>204</v>
      </c>
      <c r="Z42" s="2">
        <v>0</v>
      </c>
      <c r="AA42" s="1">
        <f t="shared" si="33"/>
        <v>633</v>
      </c>
      <c r="AB42" s="13">
        <f t="shared" si="33"/>
        <v>0</v>
      </c>
      <c r="AC42" s="14">
        <f t="shared" si="34"/>
        <v>633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645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437.13270142180096</v>
      </c>
      <c r="AQ42" s="13" t="str">
        <f t="shared" si="30"/>
        <v>N.A.</v>
      </c>
      <c r="AR42" s="14">
        <f t="shared" si="30"/>
        <v>437.13270142180096</v>
      </c>
    </row>
    <row r="43" spans="1:44" ht="15" customHeight="1" thickBot="1" x14ac:dyDescent="0.3">
      <c r="A43" s="4" t="s">
        <v>16</v>
      </c>
      <c r="B43" s="2">
        <v>8039260.0000000009</v>
      </c>
      <c r="C43" s="2">
        <v>3060000</v>
      </c>
      <c r="D43" s="2"/>
      <c r="E43" s="2"/>
      <c r="F43" s="2"/>
      <c r="G43" s="2">
        <v>2274700</v>
      </c>
      <c r="H43" s="2">
        <v>2819625</v>
      </c>
      <c r="I43" s="2">
        <v>1754400</v>
      </c>
      <c r="J43" s="2">
        <v>0</v>
      </c>
      <c r="K43" s="2"/>
      <c r="L43" s="1">
        <f t="shared" ref="L43" si="36">B43+D43+F43+H43+J43</f>
        <v>10858885</v>
      </c>
      <c r="M43" s="13">
        <f t="shared" ref="M43" si="37">C43+E43+G43+I43+K43</f>
        <v>7089100</v>
      </c>
      <c r="N43" s="17">
        <f t="shared" ref="N43" si="38">L43+M43</f>
        <v>17947985</v>
      </c>
      <c r="P43" s="4" t="s">
        <v>16</v>
      </c>
      <c r="Q43" s="2">
        <v>2735</v>
      </c>
      <c r="R43" s="2">
        <v>408</v>
      </c>
      <c r="S43" s="2">
        <v>0</v>
      </c>
      <c r="T43" s="2">
        <v>0</v>
      </c>
      <c r="U43" s="2">
        <v>0</v>
      </c>
      <c r="V43" s="2">
        <v>620</v>
      </c>
      <c r="W43" s="2">
        <v>1261</v>
      </c>
      <c r="X43" s="2">
        <v>204</v>
      </c>
      <c r="Y43" s="2">
        <v>1009</v>
      </c>
      <c r="Z43" s="2">
        <v>0</v>
      </c>
      <c r="AA43" s="1">
        <f t="shared" ref="AA43" si="39">Q43+S43+U43+W43+Y43</f>
        <v>5005</v>
      </c>
      <c r="AB43" s="13">
        <f t="shared" ref="AB43" si="40">R43+T43+V43+X43+Z43</f>
        <v>1232</v>
      </c>
      <c r="AC43" s="17">
        <f t="shared" ref="AC43" si="41">AA43+AB43</f>
        <v>6237</v>
      </c>
      <c r="AE43" s="4" t="s">
        <v>16</v>
      </c>
      <c r="AF43" s="2">
        <f t="shared" si="35"/>
        <v>2939.4003656307132</v>
      </c>
      <c r="AG43" s="2">
        <f t="shared" si="30"/>
        <v>7500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3668.8709677419356</v>
      </c>
      <c r="AL43" s="2">
        <f t="shared" si="30"/>
        <v>2236.0229976209357</v>
      </c>
      <c r="AM43" s="2">
        <f t="shared" si="30"/>
        <v>8600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2169.6073926073927</v>
      </c>
      <c r="AQ43" s="13">
        <f t="shared" ref="AQ43" si="43">IFERROR(M43/AB43, "N.A.")</f>
        <v>5754.1396103896104</v>
      </c>
      <c r="AR43" s="14">
        <f t="shared" ref="AR43" si="44">IFERROR(N43/AC43, "N.A.")</f>
        <v>2877.6631393298062</v>
      </c>
    </row>
    <row r="44" spans="1:44" ht="15" customHeight="1" thickBot="1" x14ac:dyDescent="0.3">
      <c r="A44" s="5" t="s">
        <v>0</v>
      </c>
      <c r="B44" s="24">
        <f>B43+C43</f>
        <v>11099260</v>
      </c>
      <c r="C44" s="26"/>
      <c r="D44" s="24">
        <f>D43+E43</f>
        <v>0</v>
      </c>
      <c r="E44" s="26"/>
      <c r="F44" s="24">
        <f>F43+G43</f>
        <v>2274700</v>
      </c>
      <c r="G44" s="26"/>
      <c r="H44" s="24">
        <f>H43+I43</f>
        <v>4574025</v>
      </c>
      <c r="I44" s="26"/>
      <c r="J44" s="24">
        <f>J43+K43</f>
        <v>0</v>
      </c>
      <c r="K44" s="26"/>
      <c r="L44" s="24">
        <f>L43+M43</f>
        <v>17947985</v>
      </c>
      <c r="M44" s="25"/>
      <c r="N44" s="18">
        <f>B44+D44+F44+H44+J44</f>
        <v>17947985</v>
      </c>
      <c r="P44" s="5" t="s">
        <v>0</v>
      </c>
      <c r="Q44" s="24">
        <f>Q43+R43</f>
        <v>3143</v>
      </c>
      <c r="R44" s="26"/>
      <c r="S44" s="24">
        <f>S43+T43</f>
        <v>0</v>
      </c>
      <c r="T44" s="26"/>
      <c r="U44" s="24">
        <f>U43+V43</f>
        <v>620</v>
      </c>
      <c r="V44" s="26"/>
      <c r="W44" s="24">
        <f>W43+X43</f>
        <v>1465</v>
      </c>
      <c r="X44" s="26"/>
      <c r="Y44" s="24">
        <f>Y43+Z43</f>
        <v>1009</v>
      </c>
      <c r="Z44" s="26"/>
      <c r="AA44" s="24">
        <f>AA43+AB43</f>
        <v>6237</v>
      </c>
      <c r="AB44" s="25"/>
      <c r="AC44" s="18">
        <f>Q44+S44+U44+W44+Y44</f>
        <v>6237</v>
      </c>
      <c r="AE44" s="5" t="s">
        <v>0</v>
      </c>
      <c r="AF44" s="27">
        <f>IFERROR(B44/Q44,"N.A.")</f>
        <v>3531.4222080814507</v>
      </c>
      <c r="AG44" s="28"/>
      <c r="AH44" s="27" t="str">
        <f>IFERROR(D44/S44,"N.A.")</f>
        <v>N.A.</v>
      </c>
      <c r="AI44" s="28"/>
      <c r="AJ44" s="27">
        <f>IFERROR(F44/U44,"N.A.")</f>
        <v>3668.8709677419356</v>
      </c>
      <c r="AK44" s="28"/>
      <c r="AL44" s="27">
        <f>IFERROR(H44/W44,"N.A.")</f>
        <v>3122.2013651877132</v>
      </c>
      <c r="AM44" s="28"/>
      <c r="AN44" s="27">
        <f>IFERROR(J44/Y44,"N.A.")</f>
        <v>0</v>
      </c>
      <c r="AO44" s="28"/>
      <c r="AP44" s="27">
        <f>IFERROR(L44/AA44,"N.A.")</f>
        <v>2877.6631393298062</v>
      </c>
      <c r="AQ44" s="28"/>
      <c r="AR44" s="16">
        <f>IFERROR(N44/AC44, "N.A.")</f>
        <v>2877.6631393298062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18330255.000000004</v>
      </c>
      <c r="C15" s="2"/>
      <c r="D15" s="2">
        <v>29493540</v>
      </c>
      <c r="E15" s="2"/>
      <c r="F15" s="2">
        <v>10782680</v>
      </c>
      <c r="G15" s="2"/>
      <c r="H15" s="2">
        <v>77638960</v>
      </c>
      <c r="I15" s="2"/>
      <c r="J15" s="2">
        <v>0</v>
      </c>
      <c r="K15" s="2"/>
      <c r="L15" s="1">
        <f>B15+D15+F15+H15+J15</f>
        <v>136245435</v>
      </c>
      <c r="M15" s="13">
        <f>C15+E15+G15+I15+K15</f>
        <v>0</v>
      </c>
      <c r="N15" s="14">
        <f>L15+M15</f>
        <v>136245435</v>
      </c>
      <c r="P15" s="3" t="s">
        <v>12</v>
      </c>
      <c r="Q15" s="2">
        <v>3550</v>
      </c>
      <c r="R15" s="2">
        <v>0</v>
      </c>
      <c r="S15" s="2">
        <v>4350</v>
      </c>
      <c r="T15" s="2">
        <v>0</v>
      </c>
      <c r="U15" s="2">
        <v>1331</v>
      </c>
      <c r="V15" s="2">
        <v>0</v>
      </c>
      <c r="W15" s="2">
        <v>10754</v>
      </c>
      <c r="X15" s="2">
        <v>0</v>
      </c>
      <c r="Y15" s="2">
        <v>449</v>
      </c>
      <c r="Z15" s="2">
        <v>0</v>
      </c>
      <c r="AA15" s="1">
        <f>Q15+S15+U15+W15+Y15</f>
        <v>20434</v>
      </c>
      <c r="AB15" s="13">
        <f>R15+T15+V15+X15+Z15</f>
        <v>0</v>
      </c>
      <c r="AC15" s="14">
        <f>AA15+AB15</f>
        <v>20434</v>
      </c>
      <c r="AE15" s="3" t="s">
        <v>12</v>
      </c>
      <c r="AF15" s="2">
        <f>IFERROR(B15/Q15, "N.A.")</f>
        <v>5163.4521126760574</v>
      </c>
      <c r="AG15" s="2" t="str">
        <f t="shared" ref="AG15:AR19" si="0">IFERROR(C15/R15, "N.A.")</f>
        <v>N.A.</v>
      </c>
      <c r="AH15" s="2">
        <f t="shared" si="0"/>
        <v>6780.1241379310341</v>
      </c>
      <c r="AI15" s="2" t="str">
        <f t="shared" si="0"/>
        <v>N.A.</v>
      </c>
      <c r="AJ15" s="2">
        <f t="shared" si="0"/>
        <v>8101.1870773854243</v>
      </c>
      <c r="AK15" s="2" t="str">
        <f t="shared" si="0"/>
        <v>N.A.</v>
      </c>
      <c r="AL15" s="2">
        <f t="shared" si="0"/>
        <v>7219.5424958155108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6667.5851521973182</v>
      </c>
      <c r="AQ15" s="13" t="str">
        <f t="shared" si="0"/>
        <v>N.A.</v>
      </c>
      <c r="AR15" s="14">
        <f t="shared" si="0"/>
        <v>6667.5851521973182</v>
      </c>
    </row>
    <row r="16" spans="1:44" ht="15" customHeight="1" thickBot="1" x14ac:dyDescent="0.3">
      <c r="A16" s="3" t="s">
        <v>13</v>
      </c>
      <c r="B16" s="2">
        <v>14988045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14988045</v>
      </c>
      <c r="M16" s="13">
        <f t="shared" si="1"/>
        <v>0</v>
      </c>
      <c r="N16" s="14">
        <f t="shared" ref="N16:N18" si="2">L16+M16</f>
        <v>14988045</v>
      </c>
      <c r="P16" s="3" t="s">
        <v>13</v>
      </c>
      <c r="Q16" s="2">
        <v>3992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3992</v>
      </c>
      <c r="AB16" s="13">
        <f t="shared" si="3"/>
        <v>0</v>
      </c>
      <c r="AC16" s="14">
        <f t="shared" ref="AC16:AC18" si="4">AA16+AB16</f>
        <v>3992</v>
      </c>
      <c r="AE16" s="3" t="s">
        <v>13</v>
      </c>
      <c r="AF16" s="2">
        <f t="shared" ref="AF16:AF19" si="5">IFERROR(B16/Q16, "N.A.")</f>
        <v>3754.5202905811625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3754.5202905811625</v>
      </c>
      <c r="AQ16" s="13" t="str">
        <f t="shared" si="0"/>
        <v>N.A.</v>
      </c>
      <c r="AR16" s="14">
        <f t="shared" si="0"/>
        <v>3754.5202905811625</v>
      </c>
    </row>
    <row r="17" spans="1:44" ht="15" customHeight="1" thickBot="1" x14ac:dyDescent="0.3">
      <c r="A17" s="3" t="s">
        <v>14</v>
      </c>
      <c r="B17" s="2">
        <v>144021675.00000003</v>
      </c>
      <c r="C17" s="2">
        <v>460573669.99999994</v>
      </c>
      <c r="D17" s="2">
        <v>19968240.000000004</v>
      </c>
      <c r="E17" s="2">
        <v>1427600</v>
      </c>
      <c r="F17" s="2"/>
      <c r="G17" s="2">
        <v>41383439.999999993</v>
      </c>
      <c r="H17" s="2"/>
      <c r="I17" s="2">
        <v>17275700</v>
      </c>
      <c r="J17" s="2">
        <v>0</v>
      </c>
      <c r="K17" s="2"/>
      <c r="L17" s="1">
        <f t="shared" si="1"/>
        <v>163989915.00000003</v>
      </c>
      <c r="M17" s="13">
        <f t="shared" si="1"/>
        <v>520660409.99999994</v>
      </c>
      <c r="N17" s="14">
        <f t="shared" si="2"/>
        <v>684650325</v>
      </c>
      <c r="P17" s="3" t="s">
        <v>14</v>
      </c>
      <c r="Q17" s="2">
        <v>24927</v>
      </c>
      <c r="R17" s="2">
        <v>64263</v>
      </c>
      <c r="S17" s="2">
        <v>2895</v>
      </c>
      <c r="T17" s="2">
        <v>512</v>
      </c>
      <c r="U17" s="2">
        <v>0</v>
      </c>
      <c r="V17" s="2">
        <v>2565</v>
      </c>
      <c r="W17" s="2">
        <v>0</v>
      </c>
      <c r="X17" s="2">
        <v>3973</v>
      </c>
      <c r="Y17" s="2">
        <v>955</v>
      </c>
      <c r="Z17" s="2">
        <v>0</v>
      </c>
      <c r="AA17" s="1">
        <f t="shared" si="3"/>
        <v>28777</v>
      </c>
      <c r="AB17" s="13">
        <f t="shared" si="3"/>
        <v>71313</v>
      </c>
      <c r="AC17" s="14">
        <f t="shared" si="4"/>
        <v>100090</v>
      </c>
      <c r="AE17" s="3" t="s">
        <v>14</v>
      </c>
      <c r="AF17" s="2">
        <f t="shared" si="5"/>
        <v>5777.7379949452416</v>
      </c>
      <c r="AG17" s="2">
        <f t="shared" si="0"/>
        <v>7167.0116552292911</v>
      </c>
      <c r="AH17" s="2">
        <f t="shared" si="0"/>
        <v>6897.4922279792763</v>
      </c>
      <c r="AI17" s="2">
        <f t="shared" si="0"/>
        <v>2788.28125</v>
      </c>
      <c r="AJ17" s="2" t="str">
        <f t="shared" si="0"/>
        <v>N.A.</v>
      </c>
      <c r="AK17" s="2">
        <f t="shared" si="0"/>
        <v>16133.894736842103</v>
      </c>
      <c r="AL17" s="2" t="str">
        <f t="shared" si="0"/>
        <v>N.A.</v>
      </c>
      <c r="AM17" s="2">
        <f t="shared" si="0"/>
        <v>4348.2758620689656</v>
      </c>
      <c r="AN17" s="2">
        <f t="shared" si="0"/>
        <v>0</v>
      </c>
      <c r="AO17" s="2" t="str">
        <f t="shared" si="0"/>
        <v>N.A.</v>
      </c>
      <c r="AP17" s="15">
        <f t="shared" si="0"/>
        <v>5698.645272266047</v>
      </c>
      <c r="AQ17" s="13">
        <f t="shared" si="0"/>
        <v>7301.0588532245165</v>
      </c>
      <c r="AR17" s="14">
        <f t="shared" si="0"/>
        <v>6840.3469377560195</v>
      </c>
    </row>
    <row r="18" spans="1:44" ht="15" customHeight="1" thickBot="1" x14ac:dyDescent="0.3">
      <c r="A18" s="3" t="s">
        <v>15</v>
      </c>
      <c r="B18" s="2">
        <v>3261120</v>
      </c>
      <c r="C18" s="2"/>
      <c r="D18" s="2"/>
      <c r="E18" s="2"/>
      <c r="F18" s="2"/>
      <c r="G18" s="2">
        <v>9075200.0000000019</v>
      </c>
      <c r="H18" s="2"/>
      <c r="I18" s="2"/>
      <c r="J18" s="2"/>
      <c r="K18" s="2"/>
      <c r="L18" s="1">
        <f t="shared" si="1"/>
        <v>3261120</v>
      </c>
      <c r="M18" s="13">
        <f t="shared" si="1"/>
        <v>9075200.0000000019</v>
      </c>
      <c r="N18" s="14">
        <f t="shared" si="2"/>
        <v>12336320.000000002</v>
      </c>
      <c r="P18" s="3" t="s">
        <v>15</v>
      </c>
      <c r="Q18" s="2">
        <v>632</v>
      </c>
      <c r="R18" s="2">
        <v>0</v>
      </c>
      <c r="S18" s="2">
        <v>0</v>
      </c>
      <c r="T18" s="2">
        <v>0</v>
      </c>
      <c r="U18" s="2">
        <v>0</v>
      </c>
      <c r="V18" s="2">
        <v>1588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632</v>
      </c>
      <c r="AB18" s="13">
        <f t="shared" si="3"/>
        <v>1588</v>
      </c>
      <c r="AC18" s="17">
        <f t="shared" si="4"/>
        <v>2220</v>
      </c>
      <c r="AE18" s="3" t="s">
        <v>15</v>
      </c>
      <c r="AF18" s="2">
        <f t="shared" si="5"/>
        <v>5160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5714.8614609571796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5160</v>
      </c>
      <c r="AQ18" s="13">
        <f t="shared" si="0"/>
        <v>5714.8614609571796</v>
      </c>
      <c r="AR18" s="14">
        <f t="shared" si="0"/>
        <v>5556.9009009009014</v>
      </c>
    </row>
    <row r="19" spans="1:44" ht="15" customHeight="1" thickBot="1" x14ac:dyDescent="0.3">
      <c r="A19" s="4" t="s">
        <v>16</v>
      </c>
      <c r="B19" s="2">
        <v>180601095</v>
      </c>
      <c r="C19" s="2">
        <v>460573669.99999994</v>
      </c>
      <c r="D19" s="2">
        <v>49461780</v>
      </c>
      <c r="E19" s="2">
        <v>1427600</v>
      </c>
      <c r="F19" s="2">
        <v>10782680</v>
      </c>
      <c r="G19" s="2">
        <v>50458640</v>
      </c>
      <c r="H19" s="2">
        <v>77638960</v>
      </c>
      <c r="I19" s="2">
        <v>17275700</v>
      </c>
      <c r="J19" s="2">
        <v>0</v>
      </c>
      <c r="K19" s="2"/>
      <c r="L19" s="1">
        <f t="shared" ref="L19" si="6">B19+D19+F19+H19+J19</f>
        <v>318484515</v>
      </c>
      <c r="M19" s="13">
        <f t="shared" ref="M19" si="7">C19+E19+G19+I19+K19</f>
        <v>529735609.99999994</v>
      </c>
      <c r="N19" s="17">
        <f t="shared" ref="N19" si="8">L19+M19</f>
        <v>848220125</v>
      </c>
      <c r="P19" s="4" t="s">
        <v>16</v>
      </c>
      <c r="Q19" s="2">
        <v>33101</v>
      </c>
      <c r="R19" s="2">
        <v>64263</v>
      </c>
      <c r="S19" s="2">
        <v>7245</v>
      </c>
      <c r="T19" s="2">
        <v>512</v>
      </c>
      <c r="U19" s="2">
        <v>1331</v>
      </c>
      <c r="V19" s="2">
        <v>4153</v>
      </c>
      <c r="W19" s="2">
        <v>10754</v>
      </c>
      <c r="X19" s="2">
        <v>3973</v>
      </c>
      <c r="Y19" s="2">
        <v>1404</v>
      </c>
      <c r="Z19" s="2">
        <v>0</v>
      </c>
      <c r="AA19" s="1">
        <f t="shared" ref="AA19" si="9">Q19+S19+U19+W19+Y19</f>
        <v>53835</v>
      </c>
      <c r="AB19" s="13">
        <f t="shared" ref="AB19" si="10">R19+T19+V19+X19+Z19</f>
        <v>72901</v>
      </c>
      <c r="AC19" s="14">
        <f t="shared" ref="AC19" si="11">AA19+AB19</f>
        <v>126736</v>
      </c>
      <c r="AE19" s="4" t="s">
        <v>16</v>
      </c>
      <c r="AF19" s="2">
        <f t="shared" si="5"/>
        <v>5456.0615993474521</v>
      </c>
      <c r="AG19" s="2">
        <f t="shared" si="0"/>
        <v>7167.0116552292911</v>
      </c>
      <c r="AH19" s="2">
        <f t="shared" si="0"/>
        <v>6827.0227743271225</v>
      </c>
      <c r="AI19" s="2">
        <f t="shared" si="0"/>
        <v>2788.28125</v>
      </c>
      <c r="AJ19" s="2">
        <f t="shared" si="0"/>
        <v>8101.1870773854243</v>
      </c>
      <c r="AK19" s="2">
        <f t="shared" si="0"/>
        <v>12149.925355164942</v>
      </c>
      <c r="AL19" s="2">
        <f t="shared" si="0"/>
        <v>7219.5424958155108</v>
      </c>
      <c r="AM19" s="2">
        <f t="shared" si="0"/>
        <v>4348.2758620689656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5915.9378657007519</v>
      </c>
      <c r="AQ19" s="13">
        <f t="shared" ref="AQ19" si="13">IFERROR(M19/AB19, "N.A.")</f>
        <v>7266.506769454465</v>
      </c>
      <c r="AR19" s="14">
        <f t="shared" ref="AR19" si="14">IFERROR(N19/AC19, "N.A.")</f>
        <v>6692.8112375331393</v>
      </c>
    </row>
    <row r="20" spans="1:44" ht="15" customHeight="1" thickBot="1" x14ac:dyDescent="0.3">
      <c r="A20" s="5" t="s">
        <v>0</v>
      </c>
      <c r="B20" s="24">
        <f>B19+C19</f>
        <v>641174765</v>
      </c>
      <c r="C20" s="26"/>
      <c r="D20" s="24">
        <f>D19+E19</f>
        <v>50889380</v>
      </c>
      <c r="E20" s="26"/>
      <c r="F20" s="24">
        <f>F19+G19</f>
        <v>61241320</v>
      </c>
      <c r="G20" s="26"/>
      <c r="H20" s="24">
        <f>H19+I19</f>
        <v>94914660</v>
      </c>
      <c r="I20" s="26"/>
      <c r="J20" s="24">
        <f>J19+K19</f>
        <v>0</v>
      </c>
      <c r="K20" s="26"/>
      <c r="L20" s="24">
        <f>L19+M19</f>
        <v>848220125</v>
      </c>
      <c r="M20" s="25"/>
      <c r="N20" s="18">
        <f>B20+D20+F20+H20+J20</f>
        <v>848220125</v>
      </c>
      <c r="P20" s="5" t="s">
        <v>0</v>
      </c>
      <c r="Q20" s="24">
        <f>Q19+R19</f>
        <v>97364</v>
      </c>
      <c r="R20" s="26"/>
      <c r="S20" s="24">
        <f>S19+T19</f>
        <v>7757</v>
      </c>
      <c r="T20" s="26"/>
      <c r="U20" s="24">
        <f>U19+V19</f>
        <v>5484</v>
      </c>
      <c r="V20" s="26"/>
      <c r="W20" s="24">
        <f>W19+X19</f>
        <v>14727</v>
      </c>
      <c r="X20" s="26"/>
      <c r="Y20" s="24">
        <f>Y19+Z19</f>
        <v>1404</v>
      </c>
      <c r="Z20" s="26"/>
      <c r="AA20" s="24">
        <f>AA19+AB19</f>
        <v>126736</v>
      </c>
      <c r="AB20" s="26"/>
      <c r="AC20" s="19">
        <f>Q20+S20+U20+W20+Y20</f>
        <v>126736</v>
      </c>
      <c r="AE20" s="5" t="s">
        <v>0</v>
      </c>
      <c r="AF20" s="27">
        <f>IFERROR(B20/Q20,"N.A.")</f>
        <v>6585.3371369294609</v>
      </c>
      <c r="AG20" s="28"/>
      <c r="AH20" s="27">
        <f>IFERROR(D20/S20,"N.A.")</f>
        <v>6560.4460487301794</v>
      </c>
      <c r="AI20" s="28"/>
      <c r="AJ20" s="27">
        <f>IFERROR(F20/U20,"N.A.")</f>
        <v>11167.272064186725</v>
      </c>
      <c r="AK20" s="28"/>
      <c r="AL20" s="27">
        <f>IFERROR(H20/W20,"N.A.")</f>
        <v>6444.941943369322</v>
      </c>
      <c r="AM20" s="28"/>
      <c r="AN20" s="27">
        <f>IFERROR(J20/Y20,"N.A.")</f>
        <v>0</v>
      </c>
      <c r="AO20" s="28"/>
      <c r="AP20" s="27">
        <f>IFERROR(L20/AA20,"N.A.")</f>
        <v>6692.8112375331393</v>
      </c>
      <c r="AQ20" s="28"/>
      <c r="AR20" s="16">
        <f>IFERROR(N20/AC20, "N.A.")</f>
        <v>6692.8112375331393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11045840.000000002</v>
      </c>
      <c r="C27" s="2"/>
      <c r="D27" s="2">
        <v>28471860</v>
      </c>
      <c r="E27" s="2"/>
      <c r="F27" s="2">
        <v>10098980</v>
      </c>
      <c r="G27" s="2"/>
      <c r="H27" s="2">
        <v>55928470</v>
      </c>
      <c r="I27" s="2"/>
      <c r="J27" s="2"/>
      <c r="K27" s="2"/>
      <c r="L27" s="1">
        <f>B27+D27+F27+H27+J27</f>
        <v>105545150</v>
      </c>
      <c r="M27" s="13">
        <f>C27+E27+G27+I27+K27</f>
        <v>0</v>
      </c>
      <c r="N27" s="14">
        <f>L27+M27</f>
        <v>105545150</v>
      </c>
      <c r="P27" s="3" t="s">
        <v>12</v>
      </c>
      <c r="Q27" s="2">
        <v>2196</v>
      </c>
      <c r="R27" s="2">
        <v>0</v>
      </c>
      <c r="S27" s="2">
        <v>4152</v>
      </c>
      <c r="T27" s="2">
        <v>0</v>
      </c>
      <c r="U27" s="2">
        <v>1172</v>
      </c>
      <c r="V27" s="2">
        <v>0</v>
      </c>
      <c r="W27" s="2">
        <v>4721</v>
      </c>
      <c r="X27" s="2">
        <v>0</v>
      </c>
      <c r="Y27" s="2">
        <v>0</v>
      </c>
      <c r="Z27" s="2">
        <v>0</v>
      </c>
      <c r="AA27" s="1">
        <f>Q27+S27+U27+W27+Y27</f>
        <v>12241</v>
      </c>
      <c r="AB27" s="13">
        <f>R27+T27+V27+X27+Z27</f>
        <v>0</v>
      </c>
      <c r="AC27" s="14">
        <f>AA27+AB27</f>
        <v>12241</v>
      </c>
      <c r="AE27" s="3" t="s">
        <v>12</v>
      </c>
      <c r="AF27" s="2">
        <f>IFERROR(B27/Q27, "N.A.")</f>
        <v>5029.9817850637528</v>
      </c>
      <c r="AG27" s="2" t="str">
        <f t="shared" ref="AG27:AR31" si="15">IFERROR(C27/R27, "N.A.")</f>
        <v>N.A.</v>
      </c>
      <c r="AH27" s="2">
        <f t="shared" si="15"/>
        <v>6857.384393063584</v>
      </c>
      <c r="AI27" s="2" t="str">
        <f t="shared" si="15"/>
        <v>N.A.</v>
      </c>
      <c r="AJ27" s="2">
        <f t="shared" si="15"/>
        <v>8616.8771331058015</v>
      </c>
      <c r="AK27" s="2" t="str">
        <f t="shared" si="15"/>
        <v>N.A.</v>
      </c>
      <c r="AL27" s="2">
        <f t="shared" si="15"/>
        <v>11846.742215632281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8622.2653377991992</v>
      </c>
      <c r="AQ27" s="13" t="str">
        <f t="shared" si="15"/>
        <v>N.A.</v>
      </c>
      <c r="AR27" s="14">
        <f t="shared" si="15"/>
        <v>8622.2653377991992</v>
      </c>
    </row>
    <row r="28" spans="1:44" ht="15" customHeight="1" thickBot="1" x14ac:dyDescent="0.3">
      <c r="A28" s="3" t="s">
        <v>13</v>
      </c>
      <c r="B28" s="2">
        <v>272835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272835</v>
      </c>
      <c r="M28" s="13">
        <f t="shared" si="16"/>
        <v>0</v>
      </c>
      <c r="N28" s="14">
        <f t="shared" ref="N28:N30" si="17">L28+M28</f>
        <v>272835</v>
      </c>
      <c r="P28" s="3" t="s">
        <v>13</v>
      </c>
      <c r="Q28" s="2">
        <v>141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141</v>
      </c>
      <c r="AB28" s="13">
        <f t="shared" si="18"/>
        <v>0</v>
      </c>
      <c r="AC28" s="14">
        <f t="shared" ref="AC28:AC30" si="19">AA28+AB28</f>
        <v>141</v>
      </c>
      <c r="AE28" s="3" t="s">
        <v>13</v>
      </c>
      <c r="AF28" s="2">
        <f t="shared" ref="AF28:AF31" si="20">IFERROR(B28/Q28, "N.A.")</f>
        <v>1935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1935</v>
      </c>
      <c r="AQ28" s="13" t="str">
        <f t="shared" si="15"/>
        <v>N.A.</v>
      </c>
      <c r="AR28" s="14">
        <f t="shared" si="15"/>
        <v>1935</v>
      </c>
    </row>
    <row r="29" spans="1:44" ht="15" customHeight="1" thickBot="1" x14ac:dyDescent="0.3">
      <c r="A29" s="3" t="s">
        <v>14</v>
      </c>
      <c r="B29" s="2">
        <v>92240185</v>
      </c>
      <c r="C29" s="2">
        <v>310626330</v>
      </c>
      <c r="D29" s="2">
        <v>12374040</v>
      </c>
      <c r="E29" s="2">
        <v>1427600</v>
      </c>
      <c r="F29" s="2"/>
      <c r="G29" s="2">
        <v>40098600</v>
      </c>
      <c r="H29" s="2"/>
      <c r="I29" s="2">
        <v>13750700</v>
      </c>
      <c r="J29" s="2">
        <v>0</v>
      </c>
      <c r="K29" s="2"/>
      <c r="L29" s="1">
        <f t="shared" si="16"/>
        <v>104614225</v>
      </c>
      <c r="M29" s="13">
        <f t="shared" si="16"/>
        <v>365903230</v>
      </c>
      <c r="N29" s="14">
        <f t="shared" si="17"/>
        <v>470517455</v>
      </c>
      <c r="P29" s="3" t="s">
        <v>14</v>
      </c>
      <c r="Q29" s="2">
        <v>15356</v>
      </c>
      <c r="R29" s="2">
        <v>40490</v>
      </c>
      <c r="S29" s="2">
        <v>2031</v>
      </c>
      <c r="T29" s="2">
        <v>512</v>
      </c>
      <c r="U29" s="2">
        <v>0</v>
      </c>
      <c r="V29" s="2">
        <v>2140</v>
      </c>
      <c r="W29" s="2">
        <v>0</v>
      </c>
      <c r="X29" s="2">
        <v>2984</v>
      </c>
      <c r="Y29" s="2">
        <v>955</v>
      </c>
      <c r="Z29" s="2">
        <v>0</v>
      </c>
      <c r="AA29" s="1">
        <f t="shared" si="18"/>
        <v>18342</v>
      </c>
      <c r="AB29" s="13">
        <f t="shared" si="18"/>
        <v>46126</v>
      </c>
      <c r="AC29" s="14">
        <f t="shared" si="19"/>
        <v>64468</v>
      </c>
      <c r="AE29" s="3" t="s">
        <v>14</v>
      </c>
      <c r="AF29" s="2">
        <f t="shared" si="20"/>
        <v>6006.784644438656</v>
      </c>
      <c r="AG29" s="2">
        <f t="shared" si="15"/>
        <v>7671.6801679427017</v>
      </c>
      <c r="AH29" s="2">
        <f t="shared" si="15"/>
        <v>6092.584933530281</v>
      </c>
      <c r="AI29" s="2">
        <f t="shared" si="15"/>
        <v>2788.28125</v>
      </c>
      <c r="AJ29" s="2" t="str">
        <f t="shared" si="15"/>
        <v>N.A.</v>
      </c>
      <c r="AK29" s="2">
        <f t="shared" si="15"/>
        <v>18737.663551401871</v>
      </c>
      <c r="AL29" s="2" t="str">
        <f t="shared" si="15"/>
        <v>N.A.</v>
      </c>
      <c r="AM29" s="2">
        <f t="shared" si="15"/>
        <v>4608.1434316353889</v>
      </c>
      <c r="AN29" s="2">
        <f t="shared" si="15"/>
        <v>0</v>
      </c>
      <c r="AO29" s="2" t="str">
        <f t="shared" si="15"/>
        <v>N.A.</v>
      </c>
      <c r="AP29" s="15">
        <f t="shared" si="15"/>
        <v>5703.5342383600482</v>
      </c>
      <c r="AQ29" s="13">
        <f t="shared" si="15"/>
        <v>7932.6893725881282</v>
      </c>
      <c r="AR29" s="14">
        <f t="shared" si="15"/>
        <v>7298.4652075448284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>
        <v>9075200.0000000019</v>
      </c>
      <c r="H30" s="2"/>
      <c r="I30" s="2"/>
      <c r="J30" s="2"/>
      <c r="K30" s="2"/>
      <c r="L30" s="1">
        <f t="shared" si="16"/>
        <v>0</v>
      </c>
      <c r="M30" s="13">
        <f t="shared" si="16"/>
        <v>9075200.0000000019</v>
      </c>
      <c r="N30" s="14">
        <f t="shared" si="17"/>
        <v>9075200.0000000019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1588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1588</v>
      </c>
      <c r="AC30" s="17">
        <f t="shared" si="19"/>
        <v>1588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5714.8614609571796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>
        <f t="shared" si="15"/>
        <v>5714.8614609571796</v>
      </c>
      <c r="AR30" s="14">
        <f t="shared" si="15"/>
        <v>5714.8614609571796</v>
      </c>
    </row>
    <row r="31" spans="1:44" ht="15" customHeight="1" thickBot="1" x14ac:dyDescent="0.3">
      <c r="A31" s="4" t="s">
        <v>16</v>
      </c>
      <c r="B31" s="2">
        <v>103558859.99999997</v>
      </c>
      <c r="C31" s="2">
        <v>310626330</v>
      </c>
      <c r="D31" s="2">
        <v>40845899.999999993</v>
      </c>
      <c r="E31" s="2">
        <v>1427600</v>
      </c>
      <c r="F31" s="2">
        <v>10098980</v>
      </c>
      <c r="G31" s="2">
        <v>49173800</v>
      </c>
      <c r="H31" s="2">
        <v>55928470</v>
      </c>
      <c r="I31" s="2">
        <v>13750700</v>
      </c>
      <c r="J31" s="2">
        <v>0</v>
      </c>
      <c r="K31" s="2"/>
      <c r="L31" s="1">
        <f t="shared" ref="L31" si="21">B31+D31+F31+H31+J31</f>
        <v>210432209.99999997</v>
      </c>
      <c r="M31" s="13">
        <f t="shared" ref="M31" si="22">C31+E31+G31+I31+K31</f>
        <v>374978430</v>
      </c>
      <c r="N31" s="17">
        <f t="shared" ref="N31" si="23">L31+M31</f>
        <v>585410640</v>
      </c>
      <c r="P31" s="4" t="s">
        <v>16</v>
      </c>
      <c r="Q31" s="2">
        <v>17693</v>
      </c>
      <c r="R31" s="2">
        <v>40490</v>
      </c>
      <c r="S31" s="2">
        <v>6183</v>
      </c>
      <c r="T31" s="2">
        <v>512</v>
      </c>
      <c r="U31" s="2">
        <v>1172</v>
      </c>
      <c r="V31" s="2">
        <v>3728</v>
      </c>
      <c r="W31" s="2">
        <v>4721</v>
      </c>
      <c r="X31" s="2">
        <v>2984</v>
      </c>
      <c r="Y31" s="2">
        <v>955</v>
      </c>
      <c r="Z31" s="2">
        <v>0</v>
      </c>
      <c r="AA31" s="1">
        <f t="shared" ref="AA31" si="24">Q31+S31+U31+W31+Y31</f>
        <v>30724</v>
      </c>
      <c r="AB31" s="13">
        <f t="shared" ref="AB31" si="25">R31+T31+V31+X31+Z31</f>
        <v>47714</v>
      </c>
      <c r="AC31" s="14">
        <f t="shared" ref="AC31" si="26">AA31+AB31</f>
        <v>78438</v>
      </c>
      <c r="AE31" s="4" t="s">
        <v>16</v>
      </c>
      <c r="AF31" s="2">
        <f t="shared" si="20"/>
        <v>5853.0978353020955</v>
      </c>
      <c r="AG31" s="2">
        <f t="shared" si="15"/>
        <v>7671.6801679427017</v>
      </c>
      <c r="AH31" s="2">
        <f t="shared" si="15"/>
        <v>6606.1620572537595</v>
      </c>
      <c r="AI31" s="2">
        <f t="shared" si="15"/>
        <v>2788.28125</v>
      </c>
      <c r="AJ31" s="2">
        <f t="shared" si="15"/>
        <v>8616.8771331058015</v>
      </c>
      <c r="AK31" s="2">
        <f t="shared" si="15"/>
        <v>13190.396995708155</v>
      </c>
      <c r="AL31" s="2">
        <f t="shared" si="15"/>
        <v>11846.742215632281</v>
      </c>
      <c r="AM31" s="2">
        <f t="shared" si="15"/>
        <v>4608.1434316353889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6849.1150240854049</v>
      </c>
      <c r="AQ31" s="13">
        <f t="shared" ref="AQ31" si="28">IFERROR(M31/AB31, "N.A.")</f>
        <v>7858.8764303977869</v>
      </c>
      <c r="AR31" s="14">
        <f t="shared" ref="AR31" si="29">IFERROR(N31/AC31, "N.A.")</f>
        <v>7463.3550065019508</v>
      </c>
    </row>
    <row r="32" spans="1:44" ht="15" customHeight="1" thickBot="1" x14ac:dyDescent="0.3">
      <c r="A32" s="5" t="s">
        <v>0</v>
      </c>
      <c r="B32" s="24">
        <f>B31+C31</f>
        <v>414185190</v>
      </c>
      <c r="C32" s="26"/>
      <c r="D32" s="24">
        <f>D31+E31</f>
        <v>42273499.999999993</v>
      </c>
      <c r="E32" s="26"/>
      <c r="F32" s="24">
        <f>F31+G31</f>
        <v>59272780</v>
      </c>
      <c r="G32" s="26"/>
      <c r="H32" s="24">
        <f>H31+I31</f>
        <v>69679170</v>
      </c>
      <c r="I32" s="26"/>
      <c r="J32" s="24">
        <f>J31+K31</f>
        <v>0</v>
      </c>
      <c r="K32" s="26"/>
      <c r="L32" s="24">
        <f>L31+M31</f>
        <v>585410640</v>
      </c>
      <c r="M32" s="25"/>
      <c r="N32" s="18">
        <f>B32+D32+F32+H32+J32</f>
        <v>585410640</v>
      </c>
      <c r="P32" s="5" t="s">
        <v>0</v>
      </c>
      <c r="Q32" s="24">
        <f>Q31+R31</f>
        <v>58183</v>
      </c>
      <c r="R32" s="26"/>
      <c r="S32" s="24">
        <f>S31+T31</f>
        <v>6695</v>
      </c>
      <c r="T32" s="26"/>
      <c r="U32" s="24">
        <f>U31+V31</f>
        <v>4900</v>
      </c>
      <c r="V32" s="26"/>
      <c r="W32" s="24">
        <f>W31+X31</f>
        <v>7705</v>
      </c>
      <c r="X32" s="26"/>
      <c r="Y32" s="24">
        <f>Y31+Z31</f>
        <v>955</v>
      </c>
      <c r="Z32" s="26"/>
      <c r="AA32" s="24">
        <f>AA31+AB31</f>
        <v>78438</v>
      </c>
      <c r="AB32" s="26"/>
      <c r="AC32" s="19">
        <f>Q32+S32+U32+W32+Y32</f>
        <v>78438</v>
      </c>
      <c r="AE32" s="5" t="s">
        <v>0</v>
      </c>
      <c r="AF32" s="27">
        <f>IFERROR(B32/Q32,"N.A.")</f>
        <v>7118.6633552755957</v>
      </c>
      <c r="AG32" s="28"/>
      <c r="AH32" s="27">
        <f>IFERROR(D32/S32,"N.A.")</f>
        <v>6314.1896938013433</v>
      </c>
      <c r="AI32" s="28"/>
      <c r="AJ32" s="27">
        <f>IFERROR(F32/U32,"N.A.")</f>
        <v>12096.485714285714</v>
      </c>
      <c r="AK32" s="28"/>
      <c r="AL32" s="27">
        <f>IFERROR(H32/W32,"N.A.")</f>
        <v>9043.3705386112906</v>
      </c>
      <c r="AM32" s="28"/>
      <c r="AN32" s="27">
        <f>IFERROR(J32/Y32,"N.A.")</f>
        <v>0</v>
      </c>
      <c r="AO32" s="28"/>
      <c r="AP32" s="27">
        <f>IFERROR(L32/AA32,"N.A.")</f>
        <v>7463.3550065019508</v>
      </c>
      <c r="AQ32" s="28"/>
      <c r="AR32" s="16">
        <f>IFERROR(N32/AC32, "N.A.")</f>
        <v>7463.3550065019508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7284415</v>
      </c>
      <c r="C39" s="2"/>
      <c r="D39" s="2">
        <v>1021680</v>
      </c>
      <c r="E39" s="2"/>
      <c r="F39" s="2">
        <v>683700</v>
      </c>
      <c r="G39" s="2"/>
      <c r="H39" s="2">
        <v>21710490</v>
      </c>
      <c r="I39" s="2"/>
      <c r="J39" s="2">
        <v>0</v>
      </c>
      <c r="K39" s="2"/>
      <c r="L39" s="1">
        <f>B39+D39+F39+H39+J39</f>
        <v>30700285</v>
      </c>
      <c r="M39" s="13">
        <f>C39+E39+G39+I39+K39</f>
        <v>0</v>
      </c>
      <c r="N39" s="14">
        <f>L39+M39</f>
        <v>30700285</v>
      </c>
      <c r="P39" s="3" t="s">
        <v>12</v>
      </c>
      <c r="Q39" s="2">
        <v>1354</v>
      </c>
      <c r="R39" s="2">
        <v>0</v>
      </c>
      <c r="S39" s="2">
        <v>198</v>
      </c>
      <c r="T39" s="2">
        <v>0</v>
      </c>
      <c r="U39" s="2">
        <v>159</v>
      </c>
      <c r="V39" s="2">
        <v>0</v>
      </c>
      <c r="W39" s="2">
        <v>6033</v>
      </c>
      <c r="X39" s="2">
        <v>0</v>
      </c>
      <c r="Y39" s="2">
        <v>449</v>
      </c>
      <c r="Z39" s="2">
        <v>0</v>
      </c>
      <c r="AA39" s="1">
        <f>Q39+S39+U39+W39+Y39</f>
        <v>8193</v>
      </c>
      <c r="AB39" s="13">
        <f>R39+T39+V39+X39+Z39</f>
        <v>0</v>
      </c>
      <c r="AC39" s="14">
        <f>AA39+AB39</f>
        <v>8193</v>
      </c>
      <c r="AE39" s="3" t="s">
        <v>12</v>
      </c>
      <c r="AF39" s="2">
        <f>IFERROR(B39/Q39, "N.A.")</f>
        <v>5379.9224519940917</v>
      </c>
      <c r="AG39" s="2" t="str">
        <f t="shared" ref="AG39:AR43" si="30">IFERROR(C39/R39, "N.A.")</f>
        <v>N.A.</v>
      </c>
      <c r="AH39" s="2">
        <f t="shared" si="30"/>
        <v>5160</v>
      </c>
      <c r="AI39" s="2" t="str">
        <f t="shared" si="30"/>
        <v>N.A.</v>
      </c>
      <c r="AJ39" s="2">
        <f t="shared" si="30"/>
        <v>4300</v>
      </c>
      <c r="AK39" s="2" t="str">
        <f t="shared" si="30"/>
        <v>N.A.</v>
      </c>
      <c r="AL39" s="2">
        <f t="shared" si="30"/>
        <v>3598.6225758329188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3747.1359697302573</v>
      </c>
      <c r="AQ39" s="13" t="str">
        <f t="shared" si="30"/>
        <v>N.A.</v>
      </c>
      <c r="AR39" s="14">
        <f t="shared" si="30"/>
        <v>3747.1359697302573</v>
      </c>
    </row>
    <row r="40" spans="1:44" ht="15" customHeight="1" thickBot="1" x14ac:dyDescent="0.3">
      <c r="A40" s="3" t="s">
        <v>13</v>
      </c>
      <c r="B40" s="2">
        <v>14715210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14715210</v>
      </c>
      <c r="M40" s="13">
        <f t="shared" si="31"/>
        <v>0</v>
      </c>
      <c r="N40" s="14">
        <f t="shared" ref="N40:N42" si="32">L40+M40</f>
        <v>14715210</v>
      </c>
      <c r="P40" s="3" t="s">
        <v>13</v>
      </c>
      <c r="Q40" s="2">
        <v>3851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3851</v>
      </c>
      <c r="AB40" s="13">
        <f t="shared" si="33"/>
        <v>0</v>
      </c>
      <c r="AC40" s="14">
        <f t="shared" ref="AC40:AC42" si="34">AA40+AB40</f>
        <v>3851</v>
      </c>
      <c r="AE40" s="3" t="s">
        <v>13</v>
      </c>
      <c r="AF40" s="2">
        <f t="shared" ref="AF40:AF43" si="35">IFERROR(B40/Q40, "N.A.")</f>
        <v>3821.1399636458063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3821.1399636458063</v>
      </c>
      <c r="AQ40" s="13" t="str">
        <f t="shared" si="30"/>
        <v>N.A.</v>
      </c>
      <c r="AR40" s="14">
        <f t="shared" si="30"/>
        <v>3821.1399636458063</v>
      </c>
    </row>
    <row r="41" spans="1:44" ht="15" customHeight="1" thickBot="1" x14ac:dyDescent="0.3">
      <c r="A41" s="3" t="s">
        <v>14</v>
      </c>
      <c r="B41" s="2">
        <v>51781489.999999993</v>
      </c>
      <c r="C41" s="2">
        <v>149947339.99999994</v>
      </c>
      <c r="D41" s="2">
        <v>7594200.0000000009</v>
      </c>
      <c r="E41" s="2"/>
      <c r="F41" s="2"/>
      <c r="G41" s="2">
        <v>1284840</v>
      </c>
      <c r="H41" s="2"/>
      <c r="I41" s="2">
        <v>3524999.9999999991</v>
      </c>
      <c r="J41" s="2"/>
      <c r="K41" s="2"/>
      <c r="L41" s="1">
        <f t="shared" si="31"/>
        <v>59375689.999999993</v>
      </c>
      <c r="M41" s="13">
        <f t="shared" si="31"/>
        <v>154757179.99999994</v>
      </c>
      <c r="N41" s="14">
        <f t="shared" si="32"/>
        <v>214132869.99999994</v>
      </c>
      <c r="P41" s="3" t="s">
        <v>14</v>
      </c>
      <c r="Q41" s="2">
        <v>9571</v>
      </c>
      <c r="R41" s="2">
        <v>23773</v>
      </c>
      <c r="S41" s="2">
        <v>864</v>
      </c>
      <c r="T41" s="2">
        <v>0</v>
      </c>
      <c r="U41" s="2">
        <v>0</v>
      </c>
      <c r="V41" s="2">
        <v>425</v>
      </c>
      <c r="W41" s="2">
        <v>0</v>
      </c>
      <c r="X41" s="2">
        <v>989</v>
      </c>
      <c r="Y41" s="2">
        <v>0</v>
      </c>
      <c r="Z41" s="2">
        <v>0</v>
      </c>
      <c r="AA41" s="1">
        <f t="shared" si="33"/>
        <v>10435</v>
      </c>
      <c r="AB41" s="13">
        <f t="shared" si="33"/>
        <v>25187</v>
      </c>
      <c r="AC41" s="14">
        <f t="shared" si="34"/>
        <v>35622</v>
      </c>
      <c r="AE41" s="3" t="s">
        <v>14</v>
      </c>
      <c r="AF41" s="2">
        <f t="shared" si="35"/>
        <v>5410.2486678507985</v>
      </c>
      <c r="AG41" s="2">
        <f t="shared" si="30"/>
        <v>6307.463929668108</v>
      </c>
      <c r="AH41" s="2">
        <f t="shared" si="30"/>
        <v>8789.5833333333339</v>
      </c>
      <c r="AI41" s="2" t="str">
        <f t="shared" si="30"/>
        <v>N.A.</v>
      </c>
      <c r="AJ41" s="2" t="str">
        <f t="shared" si="30"/>
        <v>N.A.</v>
      </c>
      <c r="AK41" s="2">
        <f t="shared" si="30"/>
        <v>3023.1529411764704</v>
      </c>
      <c r="AL41" s="2" t="str">
        <f t="shared" si="30"/>
        <v>N.A.</v>
      </c>
      <c r="AM41" s="2">
        <f t="shared" si="30"/>
        <v>3564.2062689585432</v>
      </c>
      <c r="AN41" s="2" t="str">
        <f t="shared" si="30"/>
        <v>N.A.</v>
      </c>
      <c r="AO41" s="2" t="str">
        <f t="shared" si="30"/>
        <v>N.A.</v>
      </c>
      <c r="AP41" s="15">
        <f t="shared" si="30"/>
        <v>5690.0517489218964</v>
      </c>
      <c r="AQ41" s="13">
        <f t="shared" si="30"/>
        <v>6144.3276293325898</v>
      </c>
      <c r="AR41" s="14">
        <f t="shared" si="30"/>
        <v>6011.2534388860804</v>
      </c>
    </row>
    <row r="42" spans="1:44" ht="15" customHeight="1" thickBot="1" x14ac:dyDescent="0.3">
      <c r="A42" s="3" t="s">
        <v>15</v>
      </c>
      <c r="B42" s="2">
        <v>3261120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3261120</v>
      </c>
      <c r="M42" s="13">
        <f t="shared" si="31"/>
        <v>0</v>
      </c>
      <c r="N42" s="14">
        <f t="shared" si="32"/>
        <v>3261120</v>
      </c>
      <c r="P42" s="3" t="s">
        <v>15</v>
      </c>
      <c r="Q42" s="2">
        <v>632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632</v>
      </c>
      <c r="AB42" s="13">
        <f t="shared" si="33"/>
        <v>0</v>
      </c>
      <c r="AC42" s="14">
        <f t="shared" si="34"/>
        <v>632</v>
      </c>
      <c r="AE42" s="3" t="s">
        <v>15</v>
      </c>
      <c r="AF42" s="2">
        <f t="shared" si="35"/>
        <v>5160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5160</v>
      </c>
      <c r="AQ42" s="13" t="str">
        <f t="shared" si="30"/>
        <v>N.A.</v>
      </c>
      <c r="AR42" s="14">
        <f t="shared" si="30"/>
        <v>5160</v>
      </c>
    </row>
    <row r="43" spans="1:44" ht="15" customHeight="1" thickBot="1" x14ac:dyDescent="0.3">
      <c r="A43" s="4" t="s">
        <v>16</v>
      </c>
      <c r="B43" s="2">
        <v>77042234.999999985</v>
      </c>
      <c r="C43" s="2">
        <v>149947339.99999994</v>
      </c>
      <c r="D43" s="2">
        <v>8615880</v>
      </c>
      <c r="E43" s="2"/>
      <c r="F43" s="2">
        <v>683700</v>
      </c>
      <c r="G43" s="2">
        <v>1284840</v>
      </c>
      <c r="H43" s="2">
        <v>21710490</v>
      </c>
      <c r="I43" s="2">
        <v>3524999.9999999991</v>
      </c>
      <c r="J43" s="2">
        <v>0</v>
      </c>
      <c r="K43" s="2"/>
      <c r="L43" s="1">
        <f t="shared" ref="L43" si="36">B43+D43+F43+H43+J43</f>
        <v>108052304.99999999</v>
      </c>
      <c r="M43" s="13">
        <f t="shared" ref="M43" si="37">C43+E43+G43+I43+K43</f>
        <v>154757179.99999994</v>
      </c>
      <c r="N43" s="17">
        <f t="shared" ref="N43" si="38">L43+M43</f>
        <v>262809484.99999994</v>
      </c>
      <c r="P43" s="4" t="s">
        <v>16</v>
      </c>
      <c r="Q43" s="2">
        <v>15408</v>
      </c>
      <c r="R43" s="2">
        <v>23773</v>
      </c>
      <c r="S43" s="2">
        <v>1062</v>
      </c>
      <c r="T43" s="2">
        <v>0</v>
      </c>
      <c r="U43" s="2">
        <v>159</v>
      </c>
      <c r="V43" s="2">
        <v>425</v>
      </c>
      <c r="W43" s="2">
        <v>6033</v>
      </c>
      <c r="X43" s="2">
        <v>989</v>
      </c>
      <c r="Y43" s="2">
        <v>449</v>
      </c>
      <c r="Z43" s="2">
        <v>0</v>
      </c>
      <c r="AA43" s="1">
        <f t="shared" ref="AA43" si="39">Q43+S43+U43+W43+Y43</f>
        <v>23111</v>
      </c>
      <c r="AB43" s="13">
        <f t="shared" ref="AB43" si="40">R43+T43+V43+X43+Z43</f>
        <v>25187</v>
      </c>
      <c r="AC43" s="17">
        <f t="shared" ref="AC43" si="41">AA43+AB43</f>
        <v>48298</v>
      </c>
      <c r="AE43" s="4" t="s">
        <v>16</v>
      </c>
      <c r="AF43" s="2">
        <f t="shared" si="35"/>
        <v>5000.1450545171328</v>
      </c>
      <c r="AG43" s="2">
        <f t="shared" si="30"/>
        <v>6307.463929668108</v>
      </c>
      <c r="AH43" s="2">
        <f t="shared" si="30"/>
        <v>8112.8813559322034</v>
      </c>
      <c r="AI43" s="2" t="str">
        <f t="shared" si="30"/>
        <v>N.A.</v>
      </c>
      <c r="AJ43" s="2">
        <f t="shared" si="30"/>
        <v>4300</v>
      </c>
      <c r="AK43" s="2">
        <f t="shared" si="30"/>
        <v>3023.1529411764704</v>
      </c>
      <c r="AL43" s="2">
        <f t="shared" si="30"/>
        <v>3598.6225758329188</v>
      </c>
      <c r="AM43" s="2">
        <f t="shared" si="30"/>
        <v>3564.2062689585432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4675.3625978971049</v>
      </c>
      <c r="AQ43" s="13">
        <f t="shared" ref="AQ43" si="43">IFERROR(M43/AB43, "N.A.")</f>
        <v>6144.3276293325898</v>
      </c>
      <c r="AR43" s="14">
        <f t="shared" ref="AR43" si="44">IFERROR(N43/AC43, "N.A.")</f>
        <v>5441.4154830427751</v>
      </c>
    </row>
    <row r="44" spans="1:44" ht="15" customHeight="1" thickBot="1" x14ac:dyDescent="0.3">
      <c r="A44" s="5" t="s">
        <v>0</v>
      </c>
      <c r="B44" s="24">
        <f>B43+C43</f>
        <v>226989574.99999994</v>
      </c>
      <c r="C44" s="26"/>
      <c r="D44" s="24">
        <f>D43+E43</f>
        <v>8615880</v>
      </c>
      <c r="E44" s="26"/>
      <c r="F44" s="24">
        <f>F43+G43</f>
        <v>1968540</v>
      </c>
      <c r="G44" s="26"/>
      <c r="H44" s="24">
        <f>H43+I43</f>
        <v>25235490</v>
      </c>
      <c r="I44" s="26"/>
      <c r="J44" s="24">
        <f>J43+K43</f>
        <v>0</v>
      </c>
      <c r="K44" s="26"/>
      <c r="L44" s="24">
        <f>L43+M43</f>
        <v>262809484.99999994</v>
      </c>
      <c r="M44" s="25"/>
      <c r="N44" s="18">
        <f>B44+D44+F44+H44+J44</f>
        <v>262809484.99999994</v>
      </c>
      <c r="P44" s="5" t="s">
        <v>0</v>
      </c>
      <c r="Q44" s="24">
        <f>Q43+R43</f>
        <v>39181</v>
      </c>
      <c r="R44" s="26"/>
      <c r="S44" s="24">
        <f>S43+T43</f>
        <v>1062</v>
      </c>
      <c r="T44" s="26"/>
      <c r="U44" s="24">
        <f>U43+V43</f>
        <v>584</v>
      </c>
      <c r="V44" s="26"/>
      <c r="W44" s="24">
        <f>W43+X43</f>
        <v>7022</v>
      </c>
      <c r="X44" s="26"/>
      <c r="Y44" s="24">
        <f>Y43+Z43</f>
        <v>449</v>
      </c>
      <c r="Z44" s="26"/>
      <c r="AA44" s="24">
        <f>AA43+AB43</f>
        <v>48298</v>
      </c>
      <c r="AB44" s="25"/>
      <c r="AC44" s="18">
        <f>Q44+S44+U44+W44+Y44</f>
        <v>48298</v>
      </c>
      <c r="AE44" s="5" t="s">
        <v>0</v>
      </c>
      <c r="AF44" s="27">
        <f>IFERROR(B44/Q44,"N.A.")</f>
        <v>5793.3583879941789</v>
      </c>
      <c r="AG44" s="28"/>
      <c r="AH44" s="27">
        <f>IFERROR(D44/S44,"N.A.")</f>
        <v>8112.8813559322034</v>
      </c>
      <c r="AI44" s="28"/>
      <c r="AJ44" s="27">
        <f>IFERROR(F44/U44,"N.A.")</f>
        <v>3370.7876712328766</v>
      </c>
      <c r="AK44" s="28"/>
      <c r="AL44" s="27">
        <f>IFERROR(H44/W44,"N.A.")</f>
        <v>3593.7752776986613</v>
      </c>
      <c r="AM44" s="28"/>
      <c r="AN44" s="27">
        <f>IFERROR(J44/Y44,"N.A.")</f>
        <v>0</v>
      </c>
      <c r="AO44" s="28"/>
      <c r="AP44" s="27">
        <f>IFERROR(L44/AA44,"N.A.")</f>
        <v>5441.4154830427751</v>
      </c>
      <c r="AQ44" s="28"/>
      <c r="AR44" s="16">
        <f>IFERROR(N44/AC44, "N.A.")</f>
        <v>5441.4154830427751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27909149.999999996</v>
      </c>
      <c r="C15" s="2"/>
      <c r="D15" s="2">
        <v>843660</v>
      </c>
      <c r="E15" s="2"/>
      <c r="F15" s="2"/>
      <c r="G15" s="2"/>
      <c r="H15" s="2">
        <v>8203080</v>
      </c>
      <c r="I15" s="2"/>
      <c r="J15" s="2"/>
      <c r="K15" s="2"/>
      <c r="L15" s="1">
        <f>B15+D15+F15+H15+J15</f>
        <v>36955890</v>
      </c>
      <c r="M15" s="13">
        <f>C15+E15+G15+I15+K15</f>
        <v>0</v>
      </c>
      <c r="N15" s="14">
        <f>L15+M15</f>
        <v>36955890</v>
      </c>
      <c r="P15" s="3" t="s">
        <v>12</v>
      </c>
      <c r="Q15" s="2">
        <v>3361</v>
      </c>
      <c r="R15" s="2">
        <v>0</v>
      </c>
      <c r="S15" s="2">
        <v>109</v>
      </c>
      <c r="T15" s="2">
        <v>0</v>
      </c>
      <c r="U15" s="2">
        <v>0</v>
      </c>
      <c r="V15" s="2">
        <v>0</v>
      </c>
      <c r="W15" s="2">
        <v>2248</v>
      </c>
      <c r="X15" s="2">
        <v>0</v>
      </c>
      <c r="Y15" s="2">
        <v>0</v>
      </c>
      <c r="Z15" s="2">
        <v>0</v>
      </c>
      <c r="AA15" s="1">
        <f>Q15+S15+U15+W15+Y15</f>
        <v>5718</v>
      </c>
      <c r="AB15" s="13">
        <f>R15+T15+V15+X15+Z15</f>
        <v>0</v>
      </c>
      <c r="AC15" s="14">
        <f>AA15+AB15</f>
        <v>5718</v>
      </c>
      <c r="AE15" s="3" t="s">
        <v>12</v>
      </c>
      <c r="AF15" s="2">
        <f>IFERROR(B15/Q15, "N.A.")</f>
        <v>8303.8232668848541</v>
      </c>
      <c r="AG15" s="2" t="str">
        <f t="shared" ref="AG15:AR19" si="0">IFERROR(C15/R15, "N.A.")</f>
        <v>N.A.</v>
      </c>
      <c r="AH15" s="2">
        <f t="shared" si="0"/>
        <v>7740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3649.0569395017792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6463.0797481636937</v>
      </c>
      <c r="AQ15" s="13" t="str">
        <f t="shared" si="0"/>
        <v>N.A.</v>
      </c>
      <c r="AR15" s="14">
        <f t="shared" si="0"/>
        <v>6463.0797481636937</v>
      </c>
    </row>
    <row r="16" spans="1:44" ht="15" customHeight="1" thickBot="1" x14ac:dyDescent="0.3">
      <c r="A16" s="3" t="s">
        <v>13</v>
      </c>
      <c r="B16" s="2">
        <v>8257189.9999999991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8257189.9999999991</v>
      </c>
      <c r="M16" s="13">
        <f t="shared" si="1"/>
        <v>0</v>
      </c>
      <c r="N16" s="14">
        <f t="shared" ref="N16:N18" si="2">L16+M16</f>
        <v>8257189.9999999991</v>
      </c>
      <c r="P16" s="3" t="s">
        <v>13</v>
      </c>
      <c r="Q16" s="2">
        <v>1787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1787</v>
      </c>
      <c r="AB16" s="13">
        <f t="shared" si="3"/>
        <v>0</v>
      </c>
      <c r="AC16" s="14">
        <f t="shared" ref="AC16:AC18" si="4">AA16+AB16</f>
        <v>1787</v>
      </c>
      <c r="AE16" s="3" t="s">
        <v>13</v>
      </c>
      <c r="AF16" s="2">
        <f t="shared" ref="AF16:AF19" si="5">IFERROR(B16/Q16, "N.A.")</f>
        <v>4620.6994963626184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4620.6994963626184</v>
      </c>
      <c r="AQ16" s="13" t="str">
        <f t="shared" si="0"/>
        <v>N.A.</v>
      </c>
      <c r="AR16" s="14">
        <f t="shared" si="0"/>
        <v>4620.6994963626184</v>
      </c>
    </row>
    <row r="17" spans="1:44" ht="15" customHeight="1" thickBot="1" x14ac:dyDescent="0.3">
      <c r="A17" s="3" t="s">
        <v>14</v>
      </c>
      <c r="B17" s="2">
        <v>27879070</v>
      </c>
      <c r="C17" s="2">
        <v>88802440.000000015</v>
      </c>
      <c r="D17" s="2"/>
      <c r="E17" s="2"/>
      <c r="F17" s="2"/>
      <c r="G17" s="2">
        <v>10432000</v>
      </c>
      <c r="H17" s="2"/>
      <c r="I17" s="2">
        <v>5038740</v>
      </c>
      <c r="J17" s="2">
        <v>0</v>
      </c>
      <c r="K17" s="2"/>
      <c r="L17" s="1">
        <f t="shared" si="1"/>
        <v>27879070</v>
      </c>
      <c r="M17" s="13">
        <f t="shared" si="1"/>
        <v>104273180.00000001</v>
      </c>
      <c r="N17" s="14">
        <f t="shared" si="2"/>
        <v>132152250.00000001</v>
      </c>
      <c r="P17" s="3" t="s">
        <v>14</v>
      </c>
      <c r="Q17" s="2">
        <v>4016</v>
      </c>
      <c r="R17" s="2">
        <v>12480</v>
      </c>
      <c r="S17" s="2">
        <v>0</v>
      </c>
      <c r="T17" s="2">
        <v>0</v>
      </c>
      <c r="U17" s="2">
        <v>0</v>
      </c>
      <c r="V17" s="2">
        <v>692</v>
      </c>
      <c r="W17" s="2">
        <v>0</v>
      </c>
      <c r="X17" s="2">
        <v>690</v>
      </c>
      <c r="Y17" s="2">
        <v>960</v>
      </c>
      <c r="Z17" s="2">
        <v>0</v>
      </c>
      <c r="AA17" s="1">
        <f t="shared" si="3"/>
        <v>4976</v>
      </c>
      <c r="AB17" s="13">
        <f t="shared" si="3"/>
        <v>13862</v>
      </c>
      <c r="AC17" s="14">
        <f t="shared" si="4"/>
        <v>18838</v>
      </c>
      <c r="AE17" s="3" t="s">
        <v>14</v>
      </c>
      <c r="AF17" s="2">
        <f t="shared" si="5"/>
        <v>6941.9995019920316</v>
      </c>
      <c r="AG17" s="2">
        <f t="shared" si="0"/>
        <v>7115.5801282051298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15075.144508670521</v>
      </c>
      <c r="AL17" s="2" t="str">
        <f t="shared" si="0"/>
        <v>N.A.</v>
      </c>
      <c r="AM17" s="2">
        <f t="shared" si="0"/>
        <v>7302.521739130435</v>
      </c>
      <c r="AN17" s="2">
        <f t="shared" si="0"/>
        <v>0</v>
      </c>
      <c r="AO17" s="2" t="str">
        <f t="shared" si="0"/>
        <v>N.A.</v>
      </c>
      <c r="AP17" s="15">
        <f t="shared" si="0"/>
        <v>5602.7069935691316</v>
      </c>
      <c r="AQ17" s="13">
        <f t="shared" si="0"/>
        <v>7522.2320011542361</v>
      </c>
      <c r="AR17" s="14">
        <f t="shared" si="0"/>
        <v>7015.1953498248231</v>
      </c>
    </row>
    <row r="18" spans="1:44" ht="15" customHeight="1" thickBot="1" x14ac:dyDescent="0.3">
      <c r="A18" s="3" t="s">
        <v>15</v>
      </c>
      <c r="B18" s="2"/>
      <c r="C18" s="2"/>
      <c r="D18" s="2">
        <v>2662560</v>
      </c>
      <c r="E18" s="2"/>
      <c r="F18" s="2"/>
      <c r="G18" s="2"/>
      <c r="H18" s="2">
        <v>4360000</v>
      </c>
      <c r="I18" s="2"/>
      <c r="J18" s="2">
        <v>0</v>
      </c>
      <c r="K18" s="2"/>
      <c r="L18" s="1">
        <f t="shared" si="1"/>
        <v>7022560</v>
      </c>
      <c r="M18" s="13">
        <f t="shared" si="1"/>
        <v>0</v>
      </c>
      <c r="N18" s="14">
        <f t="shared" si="2"/>
        <v>7022560</v>
      </c>
      <c r="P18" s="3" t="s">
        <v>15</v>
      </c>
      <c r="Q18" s="2">
        <v>0</v>
      </c>
      <c r="R18" s="2">
        <v>0</v>
      </c>
      <c r="S18" s="2">
        <v>344</v>
      </c>
      <c r="T18" s="2">
        <v>0</v>
      </c>
      <c r="U18" s="2">
        <v>0</v>
      </c>
      <c r="V18" s="2">
        <v>0</v>
      </c>
      <c r="W18" s="2">
        <v>3850</v>
      </c>
      <c r="X18" s="2">
        <v>0</v>
      </c>
      <c r="Y18" s="2">
        <v>436</v>
      </c>
      <c r="Z18" s="2">
        <v>0</v>
      </c>
      <c r="AA18" s="1">
        <f t="shared" si="3"/>
        <v>4630</v>
      </c>
      <c r="AB18" s="13">
        <f t="shared" si="3"/>
        <v>0</v>
      </c>
      <c r="AC18" s="17">
        <f t="shared" si="4"/>
        <v>4630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>
        <f t="shared" si="0"/>
        <v>7740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1132.4675324675325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1516.7516198704104</v>
      </c>
      <c r="AQ18" s="13" t="str">
        <f t="shared" si="0"/>
        <v>N.A.</v>
      </c>
      <c r="AR18" s="14">
        <f t="shared" si="0"/>
        <v>1516.7516198704104</v>
      </c>
    </row>
    <row r="19" spans="1:44" ht="15" customHeight="1" thickBot="1" x14ac:dyDescent="0.3">
      <c r="A19" s="4" t="s">
        <v>16</v>
      </c>
      <c r="B19" s="2">
        <v>64045410.000000007</v>
      </c>
      <c r="C19" s="2">
        <v>88802440.000000015</v>
      </c>
      <c r="D19" s="2">
        <v>3506220</v>
      </c>
      <c r="E19" s="2"/>
      <c r="F19" s="2"/>
      <c r="G19" s="2">
        <v>10432000</v>
      </c>
      <c r="H19" s="2">
        <v>12563079.999999994</v>
      </c>
      <c r="I19" s="2">
        <v>5038740</v>
      </c>
      <c r="J19" s="2">
        <v>0</v>
      </c>
      <c r="K19" s="2"/>
      <c r="L19" s="1">
        <f t="shared" ref="L19" si="6">B19+D19+F19+H19+J19</f>
        <v>80114710</v>
      </c>
      <c r="M19" s="13">
        <f t="shared" ref="M19" si="7">C19+E19+G19+I19+K19</f>
        <v>104273180.00000001</v>
      </c>
      <c r="N19" s="17">
        <f t="shared" ref="N19" si="8">L19+M19</f>
        <v>184387890</v>
      </c>
      <c r="P19" s="4" t="s">
        <v>16</v>
      </c>
      <c r="Q19" s="2">
        <v>9164</v>
      </c>
      <c r="R19" s="2">
        <v>12480</v>
      </c>
      <c r="S19" s="2">
        <v>453</v>
      </c>
      <c r="T19" s="2">
        <v>0</v>
      </c>
      <c r="U19" s="2">
        <v>0</v>
      </c>
      <c r="V19" s="2">
        <v>692</v>
      </c>
      <c r="W19" s="2">
        <v>6098</v>
      </c>
      <c r="X19" s="2">
        <v>690</v>
      </c>
      <c r="Y19" s="2">
        <v>1396</v>
      </c>
      <c r="Z19" s="2">
        <v>0</v>
      </c>
      <c r="AA19" s="1">
        <f t="shared" ref="AA19" si="9">Q19+S19+U19+W19+Y19</f>
        <v>17111</v>
      </c>
      <c r="AB19" s="13">
        <f t="shared" ref="AB19" si="10">R19+T19+V19+X19+Z19</f>
        <v>13862</v>
      </c>
      <c r="AC19" s="14">
        <f t="shared" ref="AC19" si="11">AA19+AB19</f>
        <v>30973</v>
      </c>
      <c r="AE19" s="4" t="s">
        <v>16</v>
      </c>
      <c r="AF19" s="2">
        <f t="shared" si="5"/>
        <v>6988.8051069402018</v>
      </c>
      <c r="AG19" s="2">
        <f t="shared" si="0"/>
        <v>7115.5801282051298</v>
      </c>
      <c r="AH19" s="2">
        <f t="shared" si="0"/>
        <v>7740</v>
      </c>
      <c r="AI19" s="2" t="str">
        <f t="shared" si="0"/>
        <v>N.A.</v>
      </c>
      <c r="AJ19" s="2" t="str">
        <f t="shared" si="0"/>
        <v>N.A.</v>
      </c>
      <c r="AK19" s="2">
        <f t="shared" si="0"/>
        <v>15075.144508670521</v>
      </c>
      <c r="AL19" s="2">
        <f t="shared" si="0"/>
        <v>2060.1967858314192</v>
      </c>
      <c r="AM19" s="2">
        <f t="shared" si="0"/>
        <v>7302.521739130435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4682.0589094734378</v>
      </c>
      <c r="AQ19" s="13">
        <f t="shared" ref="AQ19" si="13">IFERROR(M19/AB19, "N.A.")</f>
        <v>7522.2320011542361</v>
      </c>
      <c r="AR19" s="14">
        <f t="shared" ref="AR19" si="14">IFERROR(N19/AC19, "N.A.")</f>
        <v>5953.1814806444327</v>
      </c>
    </row>
    <row r="20" spans="1:44" ht="15" customHeight="1" thickBot="1" x14ac:dyDescent="0.3">
      <c r="A20" s="5" t="s">
        <v>0</v>
      </c>
      <c r="B20" s="24">
        <f>B19+C19</f>
        <v>152847850.00000003</v>
      </c>
      <c r="C20" s="26"/>
      <c r="D20" s="24">
        <f>D19+E19</f>
        <v>3506220</v>
      </c>
      <c r="E20" s="26"/>
      <c r="F20" s="24">
        <f>F19+G19</f>
        <v>10432000</v>
      </c>
      <c r="G20" s="26"/>
      <c r="H20" s="24">
        <f>H19+I19</f>
        <v>17601819.999999993</v>
      </c>
      <c r="I20" s="26"/>
      <c r="J20" s="24">
        <f>J19+K19</f>
        <v>0</v>
      </c>
      <c r="K20" s="26"/>
      <c r="L20" s="24">
        <f>L19+M19</f>
        <v>184387890</v>
      </c>
      <c r="M20" s="25"/>
      <c r="N20" s="18">
        <f>B20+D20+F20+H20+J20</f>
        <v>184387890.00000003</v>
      </c>
      <c r="P20" s="5" t="s">
        <v>0</v>
      </c>
      <c r="Q20" s="24">
        <f>Q19+R19</f>
        <v>21644</v>
      </c>
      <c r="R20" s="26"/>
      <c r="S20" s="24">
        <f>S19+T19</f>
        <v>453</v>
      </c>
      <c r="T20" s="26"/>
      <c r="U20" s="24">
        <f>U19+V19</f>
        <v>692</v>
      </c>
      <c r="V20" s="26"/>
      <c r="W20" s="24">
        <f>W19+X19</f>
        <v>6788</v>
      </c>
      <c r="X20" s="26"/>
      <c r="Y20" s="24">
        <f>Y19+Z19</f>
        <v>1396</v>
      </c>
      <c r="Z20" s="26"/>
      <c r="AA20" s="24">
        <f>AA19+AB19</f>
        <v>30973</v>
      </c>
      <c r="AB20" s="26"/>
      <c r="AC20" s="19">
        <f>Q20+S20+U20+W20+Y20</f>
        <v>30973</v>
      </c>
      <c r="AE20" s="5" t="s">
        <v>0</v>
      </c>
      <c r="AF20" s="27">
        <f>IFERROR(B20/Q20,"N.A.")</f>
        <v>7061.9039918684175</v>
      </c>
      <c r="AG20" s="28"/>
      <c r="AH20" s="27">
        <f>IFERROR(D20/S20,"N.A.")</f>
        <v>7740</v>
      </c>
      <c r="AI20" s="28"/>
      <c r="AJ20" s="27">
        <f>IFERROR(F20/U20,"N.A.")</f>
        <v>15075.144508670521</v>
      </c>
      <c r="AK20" s="28"/>
      <c r="AL20" s="27">
        <f>IFERROR(H20/W20,"N.A.")</f>
        <v>2593.078962875662</v>
      </c>
      <c r="AM20" s="28"/>
      <c r="AN20" s="27">
        <f>IFERROR(J20/Y20,"N.A.")</f>
        <v>0</v>
      </c>
      <c r="AO20" s="28"/>
      <c r="AP20" s="27">
        <f>IFERROR(L20/AA20,"N.A.")</f>
        <v>5953.1814806444327</v>
      </c>
      <c r="AQ20" s="28"/>
      <c r="AR20" s="16">
        <f>IFERROR(N20/AC20, "N.A.")</f>
        <v>5953.1814806444336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27909149.999999996</v>
      </c>
      <c r="C27" s="2"/>
      <c r="D27" s="2">
        <v>843660</v>
      </c>
      <c r="E27" s="2"/>
      <c r="F27" s="2"/>
      <c r="G27" s="2"/>
      <c r="H27" s="2">
        <v>7531640.0000000009</v>
      </c>
      <c r="I27" s="2"/>
      <c r="J27" s="2"/>
      <c r="K27" s="2"/>
      <c r="L27" s="1">
        <f>B27+D27+F27+H27+J27</f>
        <v>36284450</v>
      </c>
      <c r="M27" s="13">
        <f>C27+E27+G27+I27+K27</f>
        <v>0</v>
      </c>
      <c r="N27" s="14">
        <f>L27+M27</f>
        <v>36284450</v>
      </c>
      <c r="P27" s="3" t="s">
        <v>12</v>
      </c>
      <c r="Q27" s="2">
        <v>3361</v>
      </c>
      <c r="R27" s="2">
        <v>0</v>
      </c>
      <c r="S27" s="2">
        <v>109</v>
      </c>
      <c r="T27" s="2">
        <v>0</v>
      </c>
      <c r="U27" s="2">
        <v>0</v>
      </c>
      <c r="V27" s="2">
        <v>0</v>
      </c>
      <c r="W27" s="2">
        <v>814</v>
      </c>
      <c r="X27" s="2">
        <v>0</v>
      </c>
      <c r="Y27" s="2">
        <v>0</v>
      </c>
      <c r="Z27" s="2">
        <v>0</v>
      </c>
      <c r="AA27" s="1">
        <f>Q27+S27+U27+W27+Y27</f>
        <v>4284</v>
      </c>
      <c r="AB27" s="13">
        <f>R27+T27+V27+X27+Z27</f>
        <v>0</v>
      </c>
      <c r="AC27" s="14">
        <f>AA27+AB27</f>
        <v>4284</v>
      </c>
      <c r="AE27" s="3" t="s">
        <v>12</v>
      </c>
      <c r="AF27" s="2">
        <f>IFERROR(B27/Q27, "N.A.")</f>
        <v>8303.8232668848541</v>
      </c>
      <c r="AG27" s="2" t="str">
        <f t="shared" ref="AG27:AR31" si="15">IFERROR(C27/R27, "N.A.")</f>
        <v>N.A.</v>
      </c>
      <c r="AH27" s="2">
        <f t="shared" si="15"/>
        <v>7740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9252.6289926289937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8469.7595704948653</v>
      </c>
      <c r="AQ27" s="13" t="str">
        <f t="shared" si="15"/>
        <v>N.A.</v>
      </c>
      <c r="AR27" s="14">
        <f t="shared" si="15"/>
        <v>8469.7595704948653</v>
      </c>
    </row>
    <row r="28" spans="1:44" ht="15" customHeight="1" thickBot="1" x14ac:dyDescent="0.3">
      <c r="A28" s="3" t="s">
        <v>13</v>
      </c>
      <c r="B28" s="2">
        <v>3135440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3135440</v>
      </c>
      <c r="M28" s="13">
        <f t="shared" si="16"/>
        <v>0</v>
      </c>
      <c r="N28" s="14">
        <f t="shared" ref="N28:N30" si="17">L28+M28</f>
        <v>3135440</v>
      </c>
      <c r="P28" s="3" t="s">
        <v>13</v>
      </c>
      <c r="Q28" s="2">
        <v>399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399</v>
      </c>
      <c r="AB28" s="13">
        <f t="shared" si="18"/>
        <v>0</v>
      </c>
      <c r="AC28" s="14">
        <f t="shared" ref="AC28:AC30" si="19">AA28+AB28</f>
        <v>399</v>
      </c>
      <c r="AE28" s="3" t="s">
        <v>13</v>
      </c>
      <c r="AF28" s="2">
        <f t="shared" ref="AF28:AF31" si="20">IFERROR(B28/Q28, "N.A.")</f>
        <v>7858.2456140350878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7858.2456140350878</v>
      </c>
      <c r="AQ28" s="13" t="str">
        <f t="shared" si="15"/>
        <v>N.A.</v>
      </c>
      <c r="AR28" s="14">
        <f t="shared" si="15"/>
        <v>7858.2456140350878</v>
      </c>
    </row>
    <row r="29" spans="1:44" ht="15" customHeight="1" thickBot="1" x14ac:dyDescent="0.3">
      <c r="A29" s="3" t="s">
        <v>14</v>
      </c>
      <c r="B29" s="2">
        <v>21509030.000000004</v>
      </c>
      <c r="C29" s="2">
        <v>57889940.000000022</v>
      </c>
      <c r="D29" s="2"/>
      <c r="E29" s="2"/>
      <c r="F29" s="2"/>
      <c r="G29" s="2">
        <v>6248000.0000000009</v>
      </c>
      <c r="H29" s="2"/>
      <c r="I29" s="2">
        <v>5038740</v>
      </c>
      <c r="J29" s="2"/>
      <c r="K29" s="2"/>
      <c r="L29" s="1">
        <f t="shared" si="16"/>
        <v>21509030.000000004</v>
      </c>
      <c r="M29" s="13">
        <f t="shared" si="16"/>
        <v>69176680.00000003</v>
      </c>
      <c r="N29" s="14">
        <f t="shared" si="17"/>
        <v>90685710.00000003</v>
      </c>
      <c r="P29" s="3" t="s">
        <v>14</v>
      </c>
      <c r="Q29" s="2">
        <v>2793</v>
      </c>
      <c r="R29" s="2">
        <v>8619</v>
      </c>
      <c r="S29" s="2">
        <v>0</v>
      </c>
      <c r="T29" s="2">
        <v>0</v>
      </c>
      <c r="U29" s="2">
        <v>0</v>
      </c>
      <c r="V29" s="2">
        <v>346</v>
      </c>
      <c r="W29" s="2">
        <v>0</v>
      </c>
      <c r="X29" s="2">
        <v>690</v>
      </c>
      <c r="Y29" s="2">
        <v>0</v>
      </c>
      <c r="Z29" s="2">
        <v>0</v>
      </c>
      <c r="AA29" s="1">
        <f t="shared" si="18"/>
        <v>2793</v>
      </c>
      <c r="AB29" s="13">
        <f t="shared" si="18"/>
        <v>9655</v>
      </c>
      <c r="AC29" s="14">
        <f t="shared" si="19"/>
        <v>12448</v>
      </c>
      <c r="AE29" s="3" t="s">
        <v>14</v>
      </c>
      <c r="AF29" s="2">
        <f t="shared" si="20"/>
        <v>7701.0490511994285</v>
      </c>
      <c r="AG29" s="2">
        <f t="shared" si="15"/>
        <v>6716.5494836988073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18057.803468208094</v>
      </c>
      <c r="AL29" s="2" t="str">
        <f t="shared" si="15"/>
        <v>N.A.</v>
      </c>
      <c r="AM29" s="2">
        <f t="shared" si="15"/>
        <v>7302.521739130435</v>
      </c>
      <c r="AN29" s="2" t="str">
        <f t="shared" si="15"/>
        <v>N.A.</v>
      </c>
      <c r="AO29" s="2" t="str">
        <f t="shared" si="15"/>
        <v>N.A.</v>
      </c>
      <c r="AP29" s="15">
        <f t="shared" si="15"/>
        <v>7701.0490511994285</v>
      </c>
      <c r="AQ29" s="13">
        <f t="shared" si="15"/>
        <v>7164.8555152770614</v>
      </c>
      <c r="AR29" s="14">
        <f t="shared" si="15"/>
        <v>7285.1630784061717</v>
      </c>
    </row>
    <row r="30" spans="1:44" ht="15" customHeight="1" thickBot="1" x14ac:dyDescent="0.3">
      <c r="A30" s="3" t="s">
        <v>15</v>
      </c>
      <c r="B30" s="2"/>
      <c r="C30" s="2"/>
      <c r="D30" s="2">
        <v>2662560</v>
      </c>
      <c r="E30" s="2"/>
      <c r="F30" s="2"/>
      <c r="G30" s="2"/>
      <c r="H30" s="2">
        <v>4360000</v>
      </c>
      <c r="I30" s="2"/>
      <c r="J30" s="2">
        <v>0</v>
      </c>
      <c r="K30" s="2"/>
      <c r="L30" s="1">
        <f t="shared" si="16"/>
        <v>7022560</v>
      </c>
      <c r="M30" s="13">
        <f t="shared" si="16"/>
        <v>0</v>
      </c>
      <c r="N30" s="14">
        <f t="shared" si="17"/>
        <v>7022560</v>
      </c>
      <c r="P30" s="3" t="s">
        <v>15</v>
      </c>
      <c r="Q30" s="2">
        <v>0</v>
      </c>
      <c r="R30" s="2">
        <v>0</v>
      </c>
      <c r="S30" s="2">
        <v>344</v>
      </c>
      <c r="T30" s="2">
        <v>0</v>
      </c>
      <c r="U30" s="2">
        <v>0</v>
      </c>
      <c r="V30" s="2">
        <v>0</v>
      </c>
      <c r="W30" s="2">
        <v>3850</v>
      </c>
      <c r="X30" s="2">
        <v>0</v>
      </c>
      <c r="Y30" s="2">
        <v>436</v>
      </c>
      <c r="Z30" s="2">
        <v>0</v>
      </c>
      <c r="AA30" s="1">
        <f t="shared" si="18"/>
        <v>4630</v>
      </c>
      <c r="AB30" s="13">
        <f t="shared" si="18"/>
        <v>0</v>
      </c>
      <c r="AC30" s="17">
        <f t="shared" si="19"/>
        <v>4630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>
        <f t="shared" si="15"/>
        <v>7740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1132.4675324675325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1516.7516198704104</v>
      </c>
      <c r="AQ30" s="13" t="str">
        <f t="shared" si="15"/>
        <v>N.A.</v>
      </c>
      <c r="AR30" s="14">
        <f t="shared" si="15"/>
        <v>1516.7516198704104</v>
      </c>
    </row>
    <row r="31" spans="1:44" ht="15" customHeight="1" thickBot="1" x14ac:dyDescent="0.3">
      <c r="A31" s="4" t="s">
        <v>16</v>
      </c>
      <c r="B31" s="2">
        <v>52553619.999999993</v>
      </c>
      <c r="C31" s="2">
        <v>57889940.000000022</v>
      </c>
      <c r="D31" s="2">
        <v>3506220</v>
      </c>
      <c r="E31" s="2"/>
      <c r="F31" s="2"/>
      <c r="G31" s="2">
        <v>6248000.0000000009</v>
      </c>
      <c r="H31" s="2">
        <v>11891640.000000006</v>
      </c>
      <c r="I31" s="2">
        <v>5038740</v>
      </c>
      <c r="J31" s="2">
        <v>0</v>
      </c>
      <c r="K31" s="2"/>
      <c r="L31" s="1">
        <f t="shared" ref="L31" si="21">B31+D31+F31+H31+J31</f>
        <v>67951480</v>
      </c>
      <c r="M31" s="13">
        <f t="shared" ref="M31" si="22">C31+E31+G31+I31+K31</f>
        <v>69176680.00000003</v>
      </c>
      <c r="N31" s="17">
        <f t="shared" ref="N31" si="23">L31+M31</f>
        <v>137128160.00000003</v>
      </c>
      <c r="P31" s="4" t="s">
        <v>16</v>
      </c>
      <c r="Q31" s="2">
        <v>6553</v>
      </c>
      <c r="R31" s="2">
        <v>8619</v>
      </c>
      <c r="S31" s="2">
        <v>453</v>
      </c>
      <c r="T31" s="2">
        <v>0</v>
      </c>
      <c r="U31" s="2">
        <v>0</v>
      </c>
      <c r="V31" s="2">
        <v>346</v>
      </c>
      <c r="W31" s="2">
        <v>4664</v>
      </c>
      <c r="X31" s="2">
        <v>690</v>
      </c>
      <c r="Y31" s="2">
        <v>436</v>
      </c>
      <c r="Z31" s="2">
        <v>0</v>
      </c>
      <c r="AA31" s="1">
        <f t="shared" ref="AA31" si="24">Q31+S31+U31+W31+Y31</f>
        <v>12106</v>
      </c>
      <c r="AB31" s="13">
        <f t="shared" ref="AB31" si="25">R31+T31+V31+X31+Z31</f>
        <v>9655</v>
      </c>
      <c r="AC31" s="14">
        <f t="shared" ref="AC31" si="26">AA31+AB31</f>
        <v>21761</v>
      </c>
      <c r="AE31" s="4" t="s">
        <v>16</v>
      </c>
      <c r="AF31" s="2">
        <f t="shared" si="20"/>
        <v>8019.7802533190898</v>
      </c>
      <c r="AG31" s="2">
        <f t="shared" si="15"/>
        <v>6716.5494836988073</v>
      </c>
      <c r="AH31" s="2">
        <f t="shared" si="15"/>
        <v>7740</v>
      </c>
      <c r="AI31" s="2" t="str">
        <f t="shared" si="15"/>
        <v>N.A.</v>
      </c>
      <c r="AJ31" s="2" t="str">
        <f t="shared" si="15"/>
        <v>N.A.</v>
      </c>
      <c r="AK31" s="2">
        <f t="shared" si="15"/>
        <v>18057.803468208094</v>
      </c>
      <c r="AL31" s="2">
        <f t="shared" si="15"/>
        <v>2549.6655231560903</v>
      </c>
      <c r="AM31" s="2">
        <f t="shared" si="15"/>
        <v>7302.521739130435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5613.0414670411365</v>
      </c>
      <c r="AQ31" s="13">
        <f t="shared" ref="AQ31" si="28">IFERROR(M31/AB31, "N.A.")</f>
        <v>7164.8555152770614</v>
      </c>
      <c r="AR31" s="14">
        <f t="shared" ref="AR31" si="29">IFERROR(N31/AC31, "N.A.")</f>
        <v>6301.5559946693638</v>
      </c>
    </row>
    <row r="32" spans="1:44" ht="15" customHeight="1" thickBot="1" x14ac:dyDescent="0.3">
      <c r="A32" s="5" t="s">
        <v>0</v>
      </c>
      <c r="B32" s="24">
        <f>B31+C31</f>
        <v>110443560.00000001</v>
      </c>
      <c r="C32" s="26"/>
      <c r="D32" s="24">
        <f>D31+E31</f>
        <v>3506220</v>
      </c>
      <c r="E32" s="26"/>
      <c r="F32" s="24">
        <f>F31+G31</f>
        <v>6248000.0000000009</v>
      </c>
      <c r="G32" s="26"/>
      <c r="H32" s="24">
        <f>H31+I31</f>
        <v>16930380.000000007</v>
      </c>
      <c r="I32" s="26"/>
      <c r="J32" s="24">
        <f>J31+K31</f>
        <v>0</v>
      </c>
      <c r="K32" s="26"/>
      <c r="L32" s="24">
        <f>L31+M31</f>
        <v>137128160.00000003</v>
      </c>
      <c r="M32" s="25"/>
      <c r="N32" s="18">
        <f>B32+D32+F32+H32+J32</f>
        <v>137128160.00000003</v>
      </c>
      <c r="P32" s="5" t="s">
        <v>0</v>
      </c>
      <c r="Q32" s="24">
        <f>Q31+R31</f>
        <v>15172</v>
      </c>
      <c r="R32" s="26"/>
      <c r="S32" s="24">
        <f>S31+T31</f>
        <v>453</v>
      </c>
      <c r="T32" s="26"/>
      <c r="U32" s="24">
        <f>U31+V31</f>
        <v>346</v>
      </c>
      <c r="V32" s="26"/>
      <c r="W32" s="24">
        <f>W31+X31</f>
        <v>5354</v>
      </c>
      <c r="X32" s="26"/>
      <c r="Y32" s="24">
        <f>Y31+Z31</f>
        <v>436</v>
      </c>
      <c r="Z32" s="26"/>
      <c r="AA32" s="24">
        <f>AA31+AB31</f>
        <v>21761</v>
      </c>
      <c r="AB32" s="26"/>
      <c r="AC32" s="19">
        <f>Q32+S32+U32+W32+Y32</f>
        <v>21761</v>
      </c>
      <c r="AE32" s="5" t="s">
        <v>0</v>
      </c>
      <c r="AF32" s="27">
        <f>IFERROR(B32/Q32,"N.A.")</f>
        <v>7279.4331663590838</v>
      </c>
      <c r="AG32" s="28"/>
      <c r="AH32" s="27">
        <f>IFERROR(D32/S32,"N.A.")</f>
        <v>7740</v>
      </c>
      <c r="AI32" s="28"/>
      <c r="AJ32" s="27">
        <f>IFERROR(F32/U32,"N.A.")</f>
        <v>18057.803468208094</v>
      </c>
      <c r="AK32" s="28"/>
      <c r="AL32" s="27">
        <f>IFERROR(H32/W32,"N.A.")</f>
        <v>3162.1927530818093</v>
      </c>
      <c r="AM32" s="28"/>
      <c r="AN32" s="27">
        <f>IFERROR(J32/Y32,"N.A.")</f>
        <v>0</v>
      </c>
      <c r="AO32" s="28"/>
      <c r="AP32" s="27">
        <f>IFERROR(L32/AA32,"N.A.")</f>
        <v>6301.5559946693638</v>
      </c>
      <c r="AQ32" s="28"/>
      <c r="AR32" s="16">
        <f>IFERROR(N32/AC32, "N.A.")</f>
        <v>6301.5559946693638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671440</v>
      </c>
      <c r="I39" s="2"/>
      <c r="J39" s="2"/>
      <c r="K39" s="2"/>
      <c r="L39" s="1">
        <f>B39+D39+F39+H39+J39</f>
        <v>671440</v>
      </c>
      <c r="M39" s="13">
        <f>C39+E39+G39+I39+K39</f>
        <v>0</v>
      </c>
      <c r="N39" s="14">
        <f>L39+M39</f>
        <v>671440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1434</v>
      </c>
      <c r="X39" s="2">
        <v>0</v>
      </c>
      <c r="Y39" s="2">
        <v>0</v>
      </c>
      <c r="Z39" s="2">
        <v>0</v>
      </c>
      <c r="AA39" s="1">
        <f>Q39+S39+U39+W39+Y39</f>
        <v>1434</v>
      </c>
      <c r="AB39" s="13">
        <f>R39+T39+V39+X39+Z39</f>
        <v>0</v>
      </c>
      <c r="AC39" s="14">
        <f>AA39+AB39</f>
        <v>1434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468.2287308228731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468.2287308228731</v>
      </c>
      <c r="AQ39" s="13" t="str">
        <f t="shared" si="30"/>
        <v>N.A.</v>
      </c>
      <c r="AR39" s="14">
        <f t="shared" si="30"/>
        <v>468.2287308228731</v>
      </c>
    </row>
    <row r="40" spans="1:44" ht="15" customHeight="1" thickBot="1" x14ac:dyDescent="0.3">
      <c r="A40" s="3" t="s">
        <v>13</v>
      </c>
      <c r="B40" s="2">
        <v>5121750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5121750</v>
      </c>
      <c r="M40" s="13">
        <f t="shared" si="31"/>
        <v>0</v>
      </c>
      <c r="N40" s="14">
        <f t="shared" ref="N40:N42" si="32">L40+M40</f>
        <v>5121750</v>
      </c>
      <c r="P40" s="3" t="s">
        <v>13</v>
      </c>
      <c r="Q40" s="2">
        <v>1388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1388</v>
      </c>
      <c r="AB40" s="13">
        <f t="shared" si="33"/>
        <v>0</v>
      </c>
      <c r="AC40" s="14">
        <f t="shared" ref="AC40:AC42" si="34">AA40+AB40</f>
        <v>1388</v>
      </c>
      <c r="AE40" s="3" t="s">
        <v>13</v>
      </c>
      <c r="AF40" s="2">
        <f t="shared" ref="AF40:AF43" si="35">IFERROR(B40/Q40, "N.A.")</f>
        <v>3690.0216138328528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3690.0216138328528</v>
      </c>
      <c r="AQ40" s="13" t="str">
        <f t="shared" si="30"/>
        <v>N.A.</v>
      </c>
      <c r="AR40" s="14">
        <f t="shared" si="30"/>
        <v>3690.0216138328528</v>
      </c>
    </row>
    <row r="41" spans="1:44" ht="15" customHeight="1" thickBot="1" x14ac:dyDescent="0.3">
      <c r="A41" s="3" t="s">
        <v>14</v>
      </c>
      <c r="B41" s="2">
        <v>6370040</v>
      </c>
      <c r="C41" s="2">
        <v>30912499.999999996</v>
      </c>
      <c r="D41" s="2"/>
      <c r="E41" s="2"/>
      <c r="F41" s="2"/>
      <c r="G41" s="2">
        <v>4183999.9999999995</v>
      </c>
      <c r="H41" s="2"/>
      <c r="I41" s="2"/>
      <c r="J41" s="2">
        <v>0</v>
      </c>
      <c r="K41" s="2"/>
      <c r="L41" s="1">
        <f t="shared" si="31"/>
        <v>6370040</v>
      </c>
      <c r="M41" s="13">
        <f t="shared" si="31"/>
        <v>35096499.999999993</v>
      </c>
      <c r="N41" s="14">
        <f t="shared" si="32"/>
        <v>41466539.999999993</v>
      </c>
      <c r="P41" s="3" t="s">
        <v>14</v>
      </c>
      <c r="Q41" s="2">
        <v>1223</v>
      </c>
      <c r="R41" s="2">
        <v>3861</v>
      </c>
      <c r="S41" s="2">
        <v>0</v>
      </c>
      <c r="T41" s="2">
        <v>0</v>
      </c>
      <c r="U41" s="2">
        <v>0</v>
      </c>
      <c r="V41" s="2">
        <v>346</v>
      </c>
      <c r="W41" s="2">
        <v>0</v>
      </c>
      <c r="X41" s="2">
        <v>0</v>
      </c>
      <c r="Y41" s="2">
        <v>960</v>
      </c>
      <c r="Z41" s="2">
        <v>0</v>
      </c>
      <c r="AA41" s="1">
        <f t="shared" si="33"/>
        <v>2183</v>
      </c>
      <c r="AB41" s="13">
        <f t="shared" si="33"/>
        <v>4207</v>
      </c>
      <c r="AC41" s="14">
        <f t="shared" si="34"/>
        <v>6390</v>
      </c>
      <c r="AE41" s="3" t="s">
        <v>14</v>
      </c>
      <c r="AF41" s="2">
        <f t="shared" si="35"/>
        <v>5208.5363859362224</v>
      </c>
      <c r="AG41" s="2">
        <f t="shared" si="30"/>
        <v>8006.3455063455058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12092.485549132947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2918.0210719193769</v>
      </c>
      <c r="AQ41" s="13">
        <f t="shared" si="30"/>
        <v>8342.405514618491</v>
      </c>
      <c r="AR41" s="14">
        <f t="shared" si="30"/>
        <v>6489.2863849765245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11491790.000000002</v>
      </c>
      <c r="C43" s="2">
        <v>30912499.999999996</v>
      </c>
      <c r="D43" s="2"/>
      <c r="E43" s="2"/>
      <c r="F43" s="2"/>
      <c r="G43" s="2">
        <v>4183999.9999999995</v>
      </c>
      <c r="H43" s="2">
        <v>671440</v>
      </c>
      <c r="I43" s="2"/>
      <c r="J43" s="2">
        <v>0</v>
      </c>
      <c r="K43" s="2"/>
      <c r="L43" s="1">
        <f t="shared" ref="L43" si="36">B43+D43+F43+H43+J43</f>
        <v>12163230.000000002</v>
      </c>
      <c r="M43" s="13">
        <f t="shared" ref="M43" si="37">C43+E43+G43+I43+K43</f>
        <v>35096499.999999993</v>
      </c>
      <c r="N43" s="17">
        <f t="shared" ref="N43" si="38">L43+M43</f>
        <v>47259729.999999993</v>
      </c>
      <c r="P43" s="4" t="s">
        <v>16</v>
      </c>
      <c r="Q43" s="2">
        <v>2611</v>
      </c>
      <c r="R43" s="2">
        <v>3861</v>
      </c>
      <c r="S43" s="2">
        <v>0</v>
      </c>
      <c r="T43" s="2">
        <v>0</v>
      </c>
      <c r="U43" s="2">
        <v>0</v>
      </c>
      <c r="V43" s="2">
        <v>346</v>
      </c>
      <c r="W43" s="2">
        <v>1434</v>
      </c>
      <c r="X43" s="2">
        <v>0</v>
      </c>
      <c r="Y43" s="2">
        <v>960</v>
      </c>
      <c r="Z43" s="2">
        <v>0</v>
      </c>
      <c r="AA43" s="1">
        <f t="shared" ref="AA43" si="39">Q43+S43+U43+W43+Y43</f>
        <v>5005</v>
      </c>
      <c r="AB43" s="13">
        <f t="shared" ref="AB43" si="40">R43+T43+V43+X43+Z43</f>
        <v>4207</v>
      </c>
      <c r="AC43" s="17">
        <f t="shared" ref="AC43" si="41">AA43+AB43</f>
        <v>9212</v>
      </c>
      <c r="AE43" s="4" t="s">
        <v>16</v>
      </c>
      <c r="AF43" s="2">
        <f t="shared" si="35"/>
        <v>4401.2983531214104</v>
      </c>
      <c r="AG43" s="2">
        <f t="shared" si="30"/>
        <v>8006.3455063455058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12092.485549132947</v>
      </c>
      <c r="AL43" s="2">
        <f t="shared" si="30"/>
        <v>468.2287308228731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2430.2157842157844</v>
      </c>
      <c r="AQ43" s="13">
        <f t="shared" ref="AQ43" si="43">IFERROR(M43/AB43, "N.A.")</f>
        <v>8342.405514618491</v>
      </c>
      <c r="AR43" s="14">
        <f t="shared" ref="AR43" si="44">IFERROR(N43/AC43, "N.A.")</f>
        <v>5130.2355623100293</v>
      </c>
    </row>
    <row r="44" spans="1:44" ht="15" customHeight="1" thickBot="1" x14ac:dyDescent="0.3">
      <c r="A44" s="5" t="s">
        <v>0</v>
      </c>
      <c r="B44" s="24">
        <f>B43+C43</f>
        <v>42404290</v>
      </c>
      <c r="C44" s="26"/>
      <c r="D44" s="24">
        <f>D43+E43</f>
        <v>0</v>
      </c>
      <c r="E44" s="26"/>
      <c r="F44" s="24">
        <f>F43+G43</f>
        <v>4183999.9999999995</v>
      </c>
      <c r="G44" s="26"/>
      <c r="H44" s="24">
        <f>H43+I43</f>
        <v>671440</v>
      </c>
      <c r="I44" s="26"/>
      <c r="J44" s="24">
        <f>J43+K43</f>
        <v>0</v>
      </c>
      <c r="K44" s="26"/>
      <c r="L44" s="24">
        <f>L43+M43</f>
        <v>47259729.999999993</v>
      </c>
      <c r="M44" s="25"/>
      <c r="N44" s="18">
        <f>B44+D44+F44+H44+J44</f>
        <v>47259730</v>
      </c>
      <c r="P44" s="5" t="s">
        <v>0</v>
      </c>
      <c r="Q44" s="24">
        <f>Q43+R43</f>
        <v>6472</v>
      </c>
      <c r="R44" s="26"/>
      <c r="S44" s="24">
        <f>S43+T43</f>
        <v>0</v>
      </c>
      <c r="T44" s="26"/>
      <c r="U44" s="24">
        <f>U43+V43</f>
        <v>346</v>
      </c>
      <c r="V44" s="26"/>
      <c r="W44" s="24">
        <f>W43+X43</f>
        <v>1434</v>
      </c>
      <c r="X44" s="26"/>
      <c r="Y44" s="24">
        <f>Y43+Z43</f>
        <v>960</v>
      </c>
      <c r="Z44" s="26"/>
      <c r="AA44" s="24">
        <f>AA43+AB43</f>
        <v>9212</v>
      </c>
      <c r="AB44" s="25"/>
      <c r="AC44" s="18">
        <f>Q44+S44+U44+W44+Y44</f>
        <v>9212</v>
      </c>
      <c r="AE44" s="5" t="s">
        <v>0</v>
      </c>
      <c r="AF44" s="27">
        <f>IFERROR(B44/Q44,"N.A.")</f>
        <v>6551.9607540173056</v>
      </c>
      <c r="AG44" s="28"/>
      <c r="AH44" s="27" t="str">
        <f>IFERROR(D44/S44,"N.A.")</f>
        <v>N.A.</v>
      </c>
      <c r="AI44" s="28"/>
      <c r="AJ44" s="27">
        <f>IFERROR(F44/U44,"N.A.")</f>
        <v>12092.485549132947</v>
      </c>
      <c r="AK44" s="28"/>
      <c r="AL44" s="27">
        <f>IFERROR(H44/W44,"N.A.")</f>
        <v>468.2287308228731</v>
      </c>
      <c r="AM44" s="28"/>
      <c r="AN44" s="27">
        <f>IFERROR(J44/Y44,"N.A.")</f>
        <v>0</v>
      </c>
      <c r="AO44" s="28"/>
      <c r="AP44" s="27">
        <f>IFERROR(L44/AA44,"N.A.")</f>
        <v>5130.2355623100293</v>
      </c>
      <c r="AQ44" s="28"/>
      <c r="AR44" s="16">
        <f>IFERROR(N44/AC44, "N.A.")</f>
        <v>5130.2355623100302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purl.org/dc/dcmitype/"/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http://schemas.microsoft.com/office/2006/metadata/properties"/>
    <ds:schemaRef ds:uri="3946fdfc-da00-409a-95df-cd9f19cc2a9a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2017 T4</dc:title>
  <dc:subject>Matriz Hussmanns Quintana Roo, 2017-T4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2025-12-16T14:42:26Z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